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370" windowHeight="1089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DIO'!$A$1:$H$24</definedName>
    <definedName name="_xlnm.Print_Area" localSheetId="1">'PLAN PRIHODA'!$A$1:$J$44</definedName>
    <definedName name="_xlnm.Print_Area" localSheetId="2">'PLAN RASHODA I IZDATAKA'!$A$1:$N$56</definedName>
    <definedName name="_xlnm.Print_Titles" localSheetId="2">'PLAN RASHODA I IZDATAKA'!$2:$2</definedName>
  </definedNames>
  <calcPr fullCalcOnLoad="1"/>
</workbook>
</file>

<file path=xl/sharedStrings.xml><?xml version="1.0" encoding="utf-8"?>
<sst xmlns="http://schemas.openxmlformats.org/spreadsheetml/2006/main" count="136" uniqueCount="93">
  <si>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</si>
  <si>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</si>
  <si>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</si>
  <si>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</si>
  <si>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</si>
  <si>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</si>
  <si>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</si>
  <si>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</si>
  <si>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</si>
  <si>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</si>
  <si>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</si>
  <si>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</si>
  <si>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</si>
  <si>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</si>
  <si>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</si>
  <si>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Ukupno (po izvorima)</t>
  </si>
  <si>
    <t>RASHODI POSLOVANJA</t>
  </si>
  <si>
    <t>Rashodi za zaposlene</t>
  </si>
  <si>
    <t>Plaće (Bruto)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</si>
  <si>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</si>
  <si>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</si>
  <si>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</si>
  <si>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</si>
  <si>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</si>
  <si>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</si>
  <si>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</si>
  <si>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</si>
  <si>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</si>
  <si>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</si>
  <si>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</si>
  <si>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</si>
  <si>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</si>
  <si>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Financira Primorsko-goranska županija (Decentralizacija)</t>
  </si>
  <si>
    <t>Financira Primorsko-goranska županija (Iznad standarda)</t>
  </si>
  <si>
    <t>Financiraju ostale JL(R)S</t>
  </si>
  <si>
    <t>Vlastiti prihodi škola</t>
  </si>
  <si>
    <t>Financira država -ministarstva</t>
  </si>
  <si>
    <t xml:space="preserve">Pomoći / Donacije </t>
  </si>
  <si>
    <t>3 + 4</t>
  </si>
  <si>
    <t xml:space="preserve">UKUPNI RASHODI POSLOVANJA </t>
  </si>
  <si>
    <t>Uredski materijal i ostali materijal</t>
  </si>
  <si>
    <t>Sitan inventar</t>
  </si>
  <si>
    <t>Službena radna odjeća</t>
  </si>
  <si>
    <t>Usluge telefona,poštarina</t>
  </si>
  <si>
    <t>Usluge tekućeg i inv.održavanja</t>
  </si>
  <si>
    <t>Usluge promidžbe i informiranja</t>
  </si>
  <si>
    <t>Komunalne usluge</t>
  </si>
  <si>
    <t>Zdravstvene usluge</t>
  </si>
  <si>
    <t xml:space="preserve">Intelektualne usluge i ostale </t>
  </si>
  <si>
    <t>Računalne usluge</t>
  </si>
  <si>
    <t>Ostale usluge</t>
  </si>
  <si>
    <t>Premije osiguranja</t>
  </si>
  <si>
    <t>Naknade članovima ispitnih povjeren.</t>
  </si>
  <si>
    <t>Reprezentacija</t>
  </si>
  <si>
    <t>Članarine</t>
  </si>
  <si>
    <t>Naknada za prijevoz zaposlenika</t>
  </si>
  <si>
    <t>Stručno usavršavanje</t>
  </si>
  <si>
    <t>Doprinosi na plaće zdr.osig.</t>
  </si>
  <si>
    <t>Doprinosi za zapošljavanje</t>
  </si>
  <si>
    <t>Službena putovanja</t>
  </si>
  <si>
    <t>TRGOVAČKA I TEKSTILNA ŠKOLA U RIJECI</t>
  </si>
  <si>
    <t>Materijal i sirovine</t>
  </si>
  <si>
    <t xml:space="preserve">Energija </t>
  </si>
  <si>
    <t xml:space="preserve">                                                        TRGOVAČKA I TEKSTILNA ŠKOLA U RIJECI</t>
  </si>
  <si>
    <t>ŠIFRA :213</t>
  </si>
  <si>
    <t>2017.</t>
  </si>
  <si>
    <t>Ukupno prihodi i primici za 2017.</t>
  </si>
  <si>
    <t>2018.</t>
  </si>
  <si>
    <t>Ukupno prihodi i primici za 2018.</t>
  </si>
  <si>
    <t>Novč.naknada -nezapošlj.invalida</t>
  </si>
  <si>
    <t>PROJEKCIJA PLANA ZA 2018.</t>
  </si>
  <si>
    <t>namjenski primici od zaduživanja</t>
  </si>
  <si>
    <t>PRIJEDLOG PLANA ZA 2017.</t>
  </si>
  <si>
    <t>PROJEKCIJA PLANA ZA 2019.</t>
  </si>
  <si>
    <t>naknade troškova osobama izvan radnog odnosa</t>
  </si>
  <si>
    <t>Naknade troškova osobama izvan radnog odnosa</t>
  </si>
  <si>
    <t>uredska oprema i namještaj</t>
  </si>
  <si>
    <t>komunikacijska oprema</t>
  </si>
  <si>
    <t>uređaji i oprema za ostale namjene</t>
  </si>
  <si>
    <t>Prijedlog plana 
za 2017.</t>
  </si>
  <si>
    <t>Projekcija plana
za 2018.</t>
  </si>
  <si>
    <t>Projekcija plana 
za 2019.</t>
  </si>
  <si>
    <t>2019.</t>
  </si>
  <si>
    <t>Ukupno prihodi i primici za 2019.</t>
  </si>
  <si>
    <t>Usluge platnog prometa</t>
  </si>
  <si>
    <t>Ostale naknade troškova zaposlenima</t>
  </si>
  <si>
    <t>Materijal i dijelovi za tek. i inv.održ.</t>
  </si>
  <si>
    <t xml:space="preserve"> FINANCIJSKi PLAN  TRGOVAČKE I TEKSTILNE ŠKOLE ZA 2017.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PROJEKCIJA PLANA ZA  2018. I 2019. GODINU</t>
  </si>
  <si>
    <t>PLAN PRIHODA I PRIMITAKA ZA 2017. -2019.GODINE</t>
  </si>
  <si>
    <t>RIJEKA, 25.11.2016.</t>
  </si>
  <si>
    <t>Predsjednica Školskog odbora: Martina Krstičević, prof.</t>
  </si>
  <si>
    <t>Rijeka, 25.11.2016.</t>
  </si>
  <si>
    <t>PLAN RASHODA I IZDATAKA ZA 2017.G. I PROJEKCIJA PLANA ZA 2018. I 2019.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</si>
</sst>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1" applyNumberFormat="0" applyAlignment="0" applyProtection="0"/>
    <xf numFmtId="0" fontId="7" fillId="23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39" fillId="26" borderId="1" applyNumberFormat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4" borderId="10" applyNumberFormat="0" applyFont="0" applyAlignment="0" applyProtection="0"/>
    <xf numFmtId="0" fontId="17" fillId="22" borderId="11" applyNumberFormat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7" fillId="23" borderId="2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1" applyNumberFormat="0" applyAlignment="0" applyProtection="0"/>
    <xf numFmtId="0" fontId="15" fillId="0" borderId="0" applyNumberForma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6" xfId="0" applyFont="1" applyBorder="1" applyAlignment="1" quotePrefix="1">
      <alignment horizontal="left" vertical="center" wrapText="1"/>
    </xf>
    <xf numFmtId="0" fontId="30" fillId="0" borderId="16" xfId="0" applyFont="1" applyBorder="1" applyAlignment="1" quotePrefix="1">
      <alignment horizontal="center" vertical="center" wrapText="1"/>
    </xf>
    <xf numFmtId="0" fontId="27" fillId="0" borderId="1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7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center" wrapText="1"/>
    </xf>
    <xf numFmtId="0" fontId="34" fillId="0" borderId="16" xfId="0" applyNumberFormat="1" applyFont="1" applyFill="1" applyBorder="1" applyAlignment="1" applyProtection="1" quotePrefix="1">
      <alignment horizontal="left"/>
      <protection/>
    </xf>
    <xf numFmtId="0" fontId="27" fillId="0" borderId="18" xfId="0" applyNumberFormat="1" applyFont="1" applyFill="1" applyBorder="1" applyAlignment="1" applyProtection="1">
      <alignment horizont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3" fontId="34" fillId="0" borderId="18" xfId="0" applyNumberFormat="1" applyFont="1" applyBorder="1" applyAlignment="1">
      <alignment horizontal="right"/>
    </xf>
    <xf numFmtId="3" fontId="34" fillId="0" borderId="18" xfId="0" applyNumberFormat="1" applyFont="1" applyFill="1" applyBorder="1" applyAlignment="1" applyProtection="1">
      <alignment horizontal="right" wrapText="1"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3" fontId="34" fillId="0" borderId="17" xfId="0" applyNumberFormat="1" applyFont="1" applyBorder="1" applyAlignment="1">
      <alignment horizontal="right"/>
    </xf>
    <xf numFmtId="0" fontId="34" fillId="0" borderId="16" xfId="0" applyFont="1" applyBorder="1" applyAlignment="1" quotePrefix="1">
      <alignment horizontal="left"/>
    </xf>
    <xf numFmtId="0" fontId="34" fillId="0" borderId="16" xfId="0" applyNumberFormat="1" applyFont="1" applyFill="1" applyBorder="1" applyAlignment="1" applyProtection="1">
      <alignment wrapText="1"/>
      <protection/>
    </xf>
    <xf numFmtId="0" fontId="36" fillId="0" borderId="16" xfId="0" applyNumberFormat="1" applyFont="1" applyFill="1" applyBorder="1" applyAlignment="1" applyProtection="1">
      <alignment horizontal="center" wrapText="1"/>
      <protection/>
    </xf>
    <xf numFmtId="0" fontId="35" fillId="0" borderId="1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1" fontId="22" fillId="27" borderId="20" xfId="0" applyNumberFormat="1" applyFont="1" applyFill="1" applyBorder="1" applyAlignment="1">
      <alignment horizontal="right" vertical="top" wrapText="1"/>
    </xf>
    <xf numFmtId="1" fontId="22" fillId="0" borderId="20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2" fillId="0" borderId="21" xfId="0" applyNumberFormat="1" applyFont="1" applyBorder="1" applyAlignment="1">
      <alignment wrapText="1"/>
    </xf>
    <xf numFmtId="1" fontId="22" fillId="0" borderId="22" xfId="0" applyNumberFormat="1" applyFont="1" applyFill="1" applyBorder="1" applyAlignment="1">
      <alignment horizontal="right" vertical="top" wrapText="1"/>
    </xf>
    <xf numFmtId="3" fontId="27" fillId="0" borderId="18" xfId="0" applyNumberFormat="1" applyFont="1" applyFill="1" applyBorder="1" applyAlignment="1" applyProtection="1">
      <alignment horizontal="center" vertical="center"/>
      <protection/>
    </xf>
    <xf numFmtId="0" fontId="27" fillId="0" borderId="18" xfId="0" applyNumberFormat="1" applyFont="1" applyFill="1" applyBorder="1" applyAlignment="1" applyProtection="1">
      <alignment horizontal="left" vertical="center" wrapText="1"/>
      <protection/>
    </xf>
    <xf numFmtId="3" fontId="27" fillId="0" borderId="18" xfId="0" applyNumberFormat="1" applyFont="1" applyFill="1" applyBorder="1" applyAlignment="1" applyProtection="1">
      <alignment horizontal="right" vertical="center"/>
      <protection/>
    </xf>
    <xf numFmtId="0" fontId="27" fillId="0" borderId="18" xfId="0" applyNumberFormat="1" applyFont="1" applyFill="1" applyBorder="1" applyAlignment="1" applyProtection="1">
      <alignment horizontal="center" vertical="center"/>
      <protection/>
    </xf>
    <xf numFmtId="3" fontId="25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3" fontId="25" fillId="0" borderId="18" xfId="0" applyNumberFormat="1" applyFont="1" applyFill="1" applyBorder="1" applyAlignment="1" applyProtection="1">
      <alignment horizontal="right" vertical="center"/>
      <protection/>
    </xf>
    <xf numFmtId="0" fontId="25" fillId="0" borderId="18" xfId="0" applyNumberFormat="1" applyFont="1" applyFill="1" applyBorder="1" applyAlignment="1" applyProtection="1">
      <alignment horizontal="left" vertical="center" wrapText="1"/>
      <protection/>
    </xf>
    <xf numFmtId="3" fontId="27" fillId="0" borderId="23" xfId="0" applyNumberFormat="1" applyFont="1" applyFill="1" applyBorder="1" applyAlignment="1" applyProtection="1">
      <alignment horizontal="right" vertical="center"/>
      <protection/>
    </xf>
    <xf numFmtId="3" fontId="27" fillId="0" borderId="24" xfId="0" applyNumberFormat="1" applyFont="1" applyFill="1" applyBorder="1" applyAlignment="1" applyProtection="1">
      <alignment horizontal="right" vertical="center"/>
      <protection/>
    </xf>
    <xf numFmtId="3" fontId="25" fillId="0" borderId="18" xfId="0" applyNumberFormat="1" applyFont="1" applyFill="1" applyBorder="1" applyAlignment="1" applyProtection="1">
      <alignment horizontal="right"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 quotePrefix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3" fontId="34" fillId="0" borderId="0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2" fillId="27" borderId="25" xfId="0" applyNumberFormat="1" applyFont="1" applyFill="1" applyBorder="1" applyAlignment="1">
      <alignment horizontal="left" wrapText="1"/>
    </xf>
    <xf numFmtId="0" fontId="22" fillId="0" borderId="26" xfId="0" applyFont="1" applyBorder="1" applyAlignment="1" applyProtection="1">
      <alignment horizontal="center" vertical="center" wrapText="1"/>
      <protection hidden="1"/>
    </xf>
    <xf numFmtId="0" fontId="22" fillId="0" borderId="27" xfId="0" applyFont="1" applyBorder="1" applyAlignment="1" applyProtection="1">
      <alignment horizontal="center" vertical="center" wrapText="1"/>
      <protection hidden="1"/>
    </xf>
    <xf numFmtId="43" fontId="22" fillId="0" borderId="26" xfId="60" applyNumberFormat="1" applyFont="1" applyBorder="1" applyAlignment="1" applyProtection="1">
      <alignment horizontal="center" vertical="center" wrapText="1"/>
      <protection hidden="1"/>
    </xf>
    <xf numFmtId="43" fontId="22" fillId="0" borderId="28" xfId="60" applyNumberFormat="1" applyFont="1" applyBorder="1" applyAlignment="1" applyProtection="1">
      <alignment horizontal="center" vertical="center" wrapText="1"/>
      <protection hidden="1"/>
    </xf>
    <xf numFmtId="0" fontId="22" fillId="0" borderId="2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1" fontId="22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 horizontal="right" vertical="center"/>
    </xf>
    <xf numFmtId="1" fontId="21" fillId="0" borderId="18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/>
    </xf>
    <xf numFmtId="1" fontId="22" fillId="0" borderId="32" xfId="0" applyNumberFormat="1" applyFont="1" applyFill="1" applyBorder="1" applyAlignment="1">
      <alignment horizontal="left" wrapText="1"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4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22" borderId="15" xfId="0" applyNumberFormat="1" applyFont="1" applyFill="1" applyBorder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horizontal="center" vertical="center" wrapText="1"/>
      <protection hidden="1"/>
    </xf>
    <xf numFmtId="43" fontId="45" fillId="0" borderId="15" xfId="60" applyNumberFormat="1" applyFont="1" applyBorder="1" applyAlignment="1" applyProtection="1">
      <alignment horizontal="center" vertical="center" wrapText="1"/>
      <protection hidden="1"/>
    </xf>
    <xf numFmtId="43" fontId="45" fillId="0" borderId="33" xfId="60" applyNumberFormat="1" applyFont="1" applyBorder="1" applyAlignment="1" applyProtection="1">
      <alignment horizontal="center" vertical="center" wrapText="1"/>
      <protection hidden="1"/>
    </xf>
    <xf numFmtId="0" fontId="45" fillId="0" borderId="15" xfId="0" applyFont="1" applyBorder="1" applyAlignment="1">
      <alignment horizontal="center" vertical="center" wrapText="1"/>
    </xf>
    <xf numFmtId="0" fontId="46" fillId="0" borderId="18" xfId="0" applyNumberFormat="1" applyFont="1" applyFill="1" applyBorder="1" applyAlignment="1" applyProtection="1">
      <alignment horizontal="left" vertical="center" wrapText="1"/>
      <protection/>
    </xf>
    <xf numFmtId="0" fontId="24" fillId="0" borderId="18" xfId="0" applyNumberFormat="1" applyFont="1" applyFill="1" applyBorder="1" applyAlignment="1" applyProtection="1">
      <alignment horizontal="left" vertical="center" wrapText="1"/>
      <protection/>
    </xf>
    <xf numFmtId="1" fontId="21" fillId="0" borderId="18" xfId="0" applyNumberFormat="1" applyFont="1" applyBorder="1" applyAlignment="1">
      <alignment horizontal="left" vertical="top" wrapText="1"/>
    </xf>
    <xf numFmtId="3" fontId="21" fillId="0" borderId="34" xfId="0" applyNumberFormat="1" applyFont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8" xfId="0" applyNumberFormat="1" applyFont="1" applyFill="1" applyBorder="1" applyAlignment="1" applyProtection="1">
      <alignment horizontal="left" vertical="center" wrapText="1"/>
      <protection/>
    </xf>
    <xf numFmtId="1" fontId="22" fillId="0" borderId="0" xfId="0" applyNumberFormat="1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7" fillId="0" borderId="17" xfId="0" applyNumberFormat="1" applyFont="1" applyFill="1" applyBorder="1" applyAlignment="1" applyProtection="1" quotePrefix="1">
      <alignment horizontal="left" wrapText="1"/>
      <protection/>
    </xf>
    <xf numFmtId="0" fontId="38" fillId="0" borderId="16" xfId="0" applyNumberFormat="1" applyFont="1" applyFill="1" applyBorder="1" applyAlignment="1" applyProtection="1">
      <alignment wrapText="1"/>
      <protection/>
    </xf>
    <xf numFmtId="0" fontId="37" fillId="0" borderId="17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21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6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3" fontId="22" fillId="0" borderId="21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47725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47725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486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486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A7" sqref="A7:E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54.75" customHeight="1">
      <c r="A1" s="132" t="s">
        <v>87</v>
      </c>
      <c r="B1" s="132"/>
      <c r="C1" s="132"/>
      <c r="D1" s="132"/>
      <c r="E1" s="132"/>
      <c r="F1" s="132"/>
      <c r="G1" s="132"/>
      <c r="H1" s="132"/>
    </row>
    <row r="2" spans="1:8" s="46" customFormat="1" ht="26.25" customHeight="1">
      <c r="A2" s="132" t="s">
        <v>29</v>
      </c>
      <c r="B2" s="132"/>
      <c r="C2" s="132"/>
      <c r="D2" s="132"/>
      <c r="E2" s="132"/>
      <c r="F2" s="132"/>
      <c r="G2" s="133"/>
      <c r="H2" s="133"/>
    </row>
    <row r="3" spans="1:8" ht="25.5" customHeight="1">
      <c r="A3" s="132"/>
      <c r="B3" s="132"/>
      <c r="C3" s="132"/>
      <c r="D3" s="132"/>
      <c r="E3" s="132"/>
      <c r="F3" s="132"/>
      <c r="G3" s="132"/>
      <c r="H3" s="134"/>
    </row>
    <row r="4" spans="1:5" ht="9" customHeight="1">
      <c r="A4" s="47"/>
      <c r="B4" s="48"/>
      <c r="C4" s="48"/>
      <c r="D4" s="48"/>
      <c r="E4" s="48"/>
    </row>
    <row r="5" spans="1:9" ht="27.75" customHeight="1">
      <c r="A5" s="49"/>
      <c r="B5" s="50"/>
      <c r="C5" s="50"/>
      <c r="D5" s="51"/>
      <c r="E5" s="52"/>
      <c r="F5" s="53" t="s">
        <v>79</v>
      </c>
      <c r="G5" s="53" t="s">
        <v>80</v>
      </c>
      <c r="H5" s="54" t="s">
        <v>81</v>
      </c>
      <c r="I5" s="55"/>
    </row>
    <row r="6" spans="1:9" ht="27.75" customHeight="1">
      <c r="A6" s="130" t="s">
        <v>30</v>
      </c>
      <c r="B6" s="129"/>
      <c r="C6" s="129"/>
      <c r="D6" s="129"/>
      <c r="E6" s="131"/>
      <c r="F6" s="58">
        <f>F7+F8</f>
        <v>4394452</v>
      </c>
      <c r="G6" s="58">
        <f>G7+G8</f>
        <v>4394452</v>
      </c>
      <c r="H6" s="58">
        <f>H7+H8</f>
        <v>4394452</v>
      </c>
      <c r="I6" s="73"/>
    </row>
    <row r="7" spans="1:8" ht="22.5" customHeight="1">
      <c r="A7" s="130" t="s">
        <v>0</v>
      </c>
      <c r="B7" s="129"/>
      <c r="C7" s="129"/>
      <c r="D7" s="129"/>
      <c r="E7" s="131"/>
      <c r="F7" s="57">
        <v>4391452</v>
      </c>
      <c r="G7" s="57">
        <v>4391452</v>
      </c>
      <c r="H7" s="57">
        <v>4391452</v>
      </c>
    </row>
    <row r="8" spans="1:8" ht="22.5" customHeight="1">
      <c r="A8" s="135" t="s">
        <v>1</v>
      </c>
      <c r="B8" s="131"/>
      <c r="C8" s="131"/>
      <c r="D8" s="131"/>
      <c r="E8" s="131"/>
      <c r="F8" s="57">
        <v>3000</v>
      </c>
      <c r="G8" s="57">
        <v>3000</v>
      </c>
      <c r="H8" s="57">
        <v>3000</v>
      </c>
    </row>
    <row r="9" spans="1:8" ht="22.5" customHeight="1">
      <c r="A9" s="74" t="s">
        <v>31</v>
      </c>
      <c r="B9" s="56"/>
      <c r="C9" s="56"/>
      <c r="D9" s="56"/>
      <c r="E9" s="56"/>
      <c r="F9" s="57">
        <f>F10+F11</f>
        <v>4394452</v>
      </c>
      <c r="G9" s="57">
        <f>G10+G11</f>
        <v>4394452</v>
      </c>
      <c r="H9" s="57">
        <f>H10+H11</f>
        <v>4394452</v>
      </c>
    </row>
    <row r="10" spans="1:8" ht="22.5" customHeight="1">
      <c r="A10" s="128" t="s">
        <v>2</v>
      </c>
      <c r="B10" s="129"/>
      <c r="C10" s="129"/>
      <c r="D10" s="129"/>
      <c r="E10" s="136"/>
      <c r="F10" s="58">
        <v>4383452</v>
      </c>
      <c r="G10" s="58">
        <v>4383452</v>
      </c>
      <c r="H10" s="58">
        <v>4383452</v>
      </c>
    </row>
    <row r="11" spans="1:8" ht="22.5" customHeight="1">
      <c r="A11" s="135" t="s">
        <v>3</v>
      </c>
      <c r="B11" s="131"/>
      <c r="C11" s="131"/>
      <c r="D11" s="131"/>
      <c r="E11" s="131"/>
      <c r="F11" s="58">
        <v>11000</v>
      </c>
      <c r="G11" s="58">
        <v>11000</v>
      </c>
      <c r="H11" s="58">
        <v>11000</v>
      </c>
    </row>
    <row r="12" spans="1:8" ht="22.5" customHeight="1">
      <c r="A12" s="128" t="s">
        <v>4</v>
      </c>
      <c r="B12" s="129"/>
      <c r="C12" s="129"/>
      <c r="D12" s="129"/>
      <c r="E12" s="129"/>
      <c r="F12" s="58">
        <f>+F6-F9</f>
        <v>0</v>
      </c>
      <c r="G12" s="58">
        <f>+G6-G9</f>
        <v>0</v>
      </c>
      <c r="H12" s="58">
        <f>+H6-H9</f>
        <v>0</v>
      </c>
    </row>
    <row r="13" spans="1:8" ht="25.5" customHeight="1">
      <c r="A13" s="132"/>
      <c r="B13" s="137"/>
      <c r="C13" s="137"/>
      <c r="D13" s="137"/>
      <c r="E13" s="137"/>
      <c r="F13" s="134"/>
      <c r="G13" s="134"/>
      <c r="H13" s="134"/>
    </row>
    <row r="14" spans="1:8" ht="27.75" customHeight="1">
      <c r="A14" s="49"/>
      <c r="B14" s="50"/>
      <c r="C14" s="50"/>
      <c r="D14" s="51"/>
      <c r="E14" s="52"/>
      <c r="F14" s="53" t="s">
        <v>79</v>
      </c>
      <c r="G14" s="53" t="s">
        <v>80</v>
      </c>
      <c r="H14" s="54" t="s">
        <v>81</v>
      </c>
    </row>
    <row r="15" spans="1:8" ht="22.5" customHeight="1">
      <c r="A15" s="138" t="s">
        <v>5</v>
      </c>
      <c r="B15" s="139"/>
      <c r="C15" s="139"/>
      <c r="D15" s="139"/>
      <c r="E15" s="140"/>
      <c r="F15" s="60">
        <v>0</v>
      </c>
      <c r="G15" s="60">
        <v>0</v>
      </c>
      <c r="H15" s="58">
        <v>0</v>
      </c>
    </row>
    <row r="16" spans="1:8" s="41" customFormat="1" ht="25.5" customHeight="1">
      <c r="A16" s="141"/>
      <c r="B16" s="137"/>
      <c r="C16" s="137"/>
      <c r="D16" s="137"/>
      <c r="E16" s="137"/>
      <c r="F16" s="134"/>
      <c r="G16" s="134"/>
      <c r="H16" s="134"/>
    </row>
    <row r="17" spans="1:8" s="41" customFormat="1" ht="27.75" customHeight="1">
      <c r="A17" s="49"/>
      <c r="B17" s="50"/>
      <c r="C17" s="50"/>
      <c r="D17" s="51"/>
      <c r="E17" s="52"/>
      <c r="F17" s="53" t="s">
        <v>79</v>
      </c>
      <c r="G17" s="53" t="s">
        <v>80</v>
      </c>
      <c r="H17" s="54" t="s">
        <v>81</v>
      </c>
    </row>
    <row r="18" spans="1:8" s="41" customFormat="1" ht="22.5" customHeight="1">
      <c r="A18" s="130" t="s">
        <v>6</v>
      </c>
      <c r="B18" s="129"/>
      <c r="C18" s="129"/>
      <c r="D18" s="129"/>
      <c r="E18" s="129"/>
      <c r="F18" s="57"/>
      <c r="G18" s="57"/>
      <c r="H18" s="57"/>
    </row>
    <row r="19" spans="1:8" s="41" customFormat="1" ht="22.5" customHeight="1">
      <c r="A19" s="130" t="s">
        <v>7</v>
      </c>
      <c r="B19" s="129"/>
      <c r="C19" s="129"/>
      <c r="D19" s="129"/>
      <c r="E19" s="129"/>
      <c r="F19" s="57"/>
      <c r="G19" s="57"/>
      <c r="H19" s="57"/>
    </row>
    <row r="20" spans="1:8" s="41" customFormat="1" ht="22.5" customHeight="1">
      <c r="A20" s="128" t="s">
        <v>8</v>
      </c>
      <c r="B20" s="129"/>
      <c r="C20" s="129"/>
      <c r="D20" s="129"/>
      <c r="E20" s="129"/>
      <c r="F20" s="57"/>
      <c r="G20" s="57"/>
      <c r="H20" s="57"/>
    </row>
    <row r="21" spans="1:8" s="41" customFormat="1" ht="15" customHeight="1">
      <c r="A21" s="61"/>
      <c r="B21" s="62"/>
      <c r="C21" s="59"/>
      <c r="D21" s="63"/>
      <c r="E21" s="62"/>
      <c r="F21" s="64"/>
      <c r="G21" s="64"/>
      <c r="H21" s="64"/>
    </row>
    <row r="22" spans="1:8" s="41" customFormat="1" ht="22.5" customHeight="1">
      <c r="A22" s="128" t="s">
        <v>9</v>
      </c>
      <c r="B22" s="129"/>
      <c r="C22" s="129"/>
      <c r="D22" s="129"/>
      <c r="E22" s="129"/>
      <c r="F22" s="57">
        <f>SUM(F12,F15,F20)</f>
        <v>0</v>
      </c>
      <c r="G22" s="57">
        <f>SUM(G12,G15,G20)</f>
        <v>0</v>
      </c>
      <c r="H22" s="57">
        <f>SUM(H12,H15,H20)</f>
        <v>0</v>
      </c>
    </row>
    <row r="23" spans="1:8" s="41" customFormat="1" ht="22.5" customHeight="1">
      <c r="A23" s="90"/>
      <c r="B23" s="91"/>
      <c r="C23" s="91"/>
      <c r="D23" s="91"/>
      <c r="E23" s="91"/>
      <c r="F23" s="92"/>
      <c r="G23" s="92"/>
      <c r="H23" s="92"/>
    </row>
    <row r="24" spans="1:7" s="41" customFormat="1" ht="22.5" customHeight="1">
      <c r="A24" s="90"/>
      <c r="B24" s="91"/>
      <c r="C24" s="91"/>
      <c r="D24" s="91"/>
      <c r="E24" s="11" t="s">
        <v>89</v>
      </c>
      <c r="F24" s="158" t="s">
        <v>90</v>
      </c>
      <c r="G24" s="11"/>
    </row>
    <row r="25" spans="1:5" s="41" customFormat="1" ht="18" customHeight="1">
      <c r="A25" s="65"/>
      <c r="B25" s="48"/>
      <c r="C25" s="48"/>
      <c r="D25" s="48"/>
      <c r="E25" s="48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25">
      <selection activeCell="D41" sqref="D41"/>
    </sheetView>
  </sheetViews>
  <sheetFormatPr defaultColWidth="11.421875" defaultRowHeight="12.75"/>
  <cols>
    <col min="1" max="1" width="16.00390625" style="11" customWidth="1"/>
    <col min="2" max="2" width="17.28125" style="11" customWidth="1"/>
    <col min="3" max="3" width="17.57421875" style="11" customWidth="1"/>
    <col min="4" max="4" width="15.140625" style="11" customWidth="1"/>
    <col min="5" max="5" width="17.57421875" style="11" customWidth="1"/>
    <col min="6" max="6" width="17.57421875" style="42" customWidth="1"/>
    <col min="7" max="7" width="15.28125" style="1" customWidth="1"/>
    <col min="8" max="8" width="16.28125" style="1" customWidth="1"/>
    <col min="9" max="9" width="17.57421875" style="1" customWidth="1"/>
    <col min="10" max="10" width="15.0039062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132" t="s">
        <v>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s="2" customFormat="1" ht="41.25" customHeight="1" thickBot="1">
      <c r="A2" s="124" t="s">
        <v>64</v>
      </c>
      <c r="B2" s="125"/>
      <c r="C2" s="126" t="s">
        <v>63</v>
      </c>
      <c r="D2" s="127"/>
      <c r="E2" s="127"/>
      <c r="F2" s="127"/>
      <c r="G2" s="127"/>
      <c r="J2" s="8" t="s">
        <v>10</v>
      </c>
    </row>
    <row r="3" spans="1:10" s="2" customFormat="1" ht="26.25" thickBot="1">
      <c r="A3" s="71" t="s">
        <v>11</v>
      </c>
      <c r="B3" s="154" t="s">
        <v>65</v>
      </c>
      <c r="C3" s="155"/>
      <c r="D3" s="155"/>
      <c r="E3" s="143"/>
      <c r="F3" s="143"/>
      <c r="G3" s="143"/>
      <c r="H3" s="143"/>
      <c r="I3" s="143"/>
      <c r="J3" s="156"/>
    </row>
    <row r="4" spans="1:10" s="2" customFormat="1" ht="76.5">
      <c r="A4" s="95" t="s">
        <v>12</v>
      </c>
      <c r="B4" s="96" t="s">
        <v>32</v>
      </c>
      <c r="C4" s="97" t="s">
        <v>33</v>
      </c>
      <c r="D4" s="98" t="s">
        <v>34</v>
      </c>
      <c r="E4" s="98" t="s">
        <v>35</v>
      </c>
      <c r="F4" s="98" t="s">
        <v>13</v>
      </c>
      <c r="G4" s="98" t="s">
        <v>37</v>
      </c>
      <c r="H4" s="99" t="s">
        <v>36</v>
      </c>
      <c r="I4" s="100" t="s">
        <v>14</v>
      </c>
      <c r="J4" s="101" t="s">
        <v>71</v>
      </c>
    </row>
    <row r="5" spans="1:10" s="2" customFormat="1" ht="12.75">
      <c r="A5" s="104">
        <v>63612</v>
      </c>
      <c r="B5" s="105"/>
      <c r="C5" s="105"/>
      <c r="D5" s="105"/>
      <c r="E5" s="106"/>
      <c r="F5" s="105"/>
      <c r="G5" s="105"/>
      <c r="H5" s="105">
        <v>3832632</v>
      </c>
      <c r="I5" s="105"/>
      <c r="J5" s="105"/>
    </row>
    <row r="6" spans="1:10" s="2" customFormat="1" ht="12.75">
      <c r="A6" s="104">
        <v>63612</v>
      </c>
      <c r="B6" s="106"/>
      <c r="C6" s="106"/>
      <c r="D6" s="106"/>
      <c r="E6" s="106">
        <v>700</v>
      </c>
      <c r="F6" s="106"/>
      <c r="G6" s="106"/>
      <c r="H6" s="106">
        <v>5000</v>
      </c>
      <c r="I6" s="106"/>
      <c r="J6" s="107"/>
    </row>
    <row r="7" spans="1:10" s="2" customFormat="1" ht="12.75">
      <c r="A7" s="104">
        <v>64132</v>
      </c>
      <c r="B7" s="106"/>
      <c r="C7" s="106"/>
      <c r="D7" s="106"/>
      <c r="E7" s="106"/>
      <c r="F7" s="106"/>
      <c r="G7" s="106"/>
      <c r="H7" s="106"/>
      <c r="I7" s="106"/>
      <c r="J7" s="107"/>
    </row>
    <row r="8" spans="1:10" s="2" customFormat="1" ht="12.75">
      <c r="A8" s="104">
        <v>66141</v>
      </c>
      <c r="B8" s="106"/>
      <c r="C8" s="106"/>
      <c r="D8" s="106"/>
      <c r="E8" s="106">
        <v>4000</v>
      </c>
      <c r="F8" s="106"/>
      <c r="G8" s="106"/>
      <c r="H8" s="106"/>
      <c r="I8" s="106"/>
      <c r="J8" s="107"/>
    </row>
    <row r="9" spans="1:10" s="2" customFormat="1" ht="12.75">
      <c r="A9" s="104">
        <v>66151</v>
      </c>
      <c r="B9" s="106"/>
      <c r="C9" s="106"/>
      <c r="D9" s="106"/>
      <c r="E9" s="106">
        <v>22000</v>
      </c>
      <c r="F9" s="106"/>
      <c r="G9" s="106"/>
      <c r="H9" s="106"/>
      <c r="I9" s="106"/>
      <c r="J9" s="107"/>
    </row>
    <row r="10" spans="1:10" s="2" customFormat="1" ht="12.75">
      <c r="A10" s="104">
        <v>67111</v>
      </c>
      <c r="B10" s="106">
        <v>507000</v>
      </c>
      <c r="C10" s="106">
        <v>20120</v>
      </c>
      <c r="D10" s="106"/>
      <c r="E10" s="106"/>
      <c r="F10" s="106"/>
      <c r="G10" s="106"/>
      <c r="H10" s="106"/>
      <c r="I10" s="106">
        <v>3000</v>
      </c>
      <c r="J10" s="107"/>
    </row>
    <row r="11" spans="1:10" s="2" customFormat="1" ht="12.75">
      <c r="A11" s="104">
        <v>72119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0" s="2" customFormat="1" ht="12.75">
      <c r="A12" s="118"/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0" s="2" customFormat="1" ht="30" customHeight="1" thickBot="1">
      <c r="A13" s="102" t="s">
        <v>15</v>
      </c>
      <c r="B13" s="103">
        <f aca="true" t="shared" si="0" ref="B13:I13">B5+B6+B7+B8+B9+B10</f>
        <v>507000</v>
      </c>
      <c r="C13" s="103">
        <f t="shared" si="0"/>
        <v>20120</v>
      </c>
      <c r="D13" s="103">
        <f t="shared" si="0"/>
        <v>0</v>
      </c>
      <c r="E13" s="103">
        <f t="shared" si="0"/>
        <v>26700</v>
      </c>
      <c r="F13" s="103">
        <f t="shared" si="0"/>
        <v>0</v>
      </c>
      <c r="G13" s="103">
        <f t="shared" si="0"/>
        <v>0</v>
      </c>
      <c r="H13" s="103">
        <f t="shared" si="0"/>
        <v>3837632</v>
      </c>
      <c r="I13" s="103">
        <f t="shared" si="0"/>
        <v>3000</v>
      </c>
      <c r="J13" s="119">
        <f>J7</f>
        <v>0</v>
      </c>
    </row>
    <row r="14" spans="1:10" s="2" customFormat="1" ht="28.5" customHeight="1" thickBot="1">
      <c r="A14" s="9" t="s">
        <v>66</v>
      </c>
      <c r="B14" s="76"/>
      <c r="C14" s="151">
        <f>B13+C13+D13+E13+F13+G13+H13+I13+J13</f>
        <v>4394452</v>
      </c>
      <c r="D14" s="152"/>
      <c r="E14" s="152"/>
      <c r="F14" s="152"/>
      <c r="G14" s="152"/>
      <c r="H14" s="152"/>
      <c r="I14" s="152"/>
      <c r="J14" s="153"/>
    </row>
    <row r="15" spans="1:10" ht="13.5" thickBot="1">
      <c r="A15" s="5"/>
      <c r="B15" s="5"/>
      <c r="C15" s="5"/>
      <c r="D15" s="5"/>
      <c r="E15" s="5"/>
      <c r="F15" s="6"/>
      <c r="G15" s="10"/>
      <c r="J15" s="8"/>
    </row>
    <row r="16" spans="1:10" ht="24" customHeight="1" thickBot="1">
      <c r="A16" s="72" t="s">
        <v>11</v>
      </c>
      <c r="B16" s="77"/>
      <c r="C16" s="142" t="s">
        <v>67</v>
      </c>
      <c r="D16" s="143"/>
      <c r="E16" s="144"/>
      <c r="F16" s="144"/>
      <c r="G16" s="144"/>
      <c r="H16" s="144"/>
      <c r="I16" s="144"/>
      <c r="J16" s="145"/>
    </row>
    <row r="17" spans="1:10" ht="76.5">
      <c r="A17" s="108" t="s">
        <v>12</v>
      </c>
      <c r="B17" s="96" t="s">
        <v>32</v>
      </c>
      <c r="C17" s="97" t="s">
        <v>33</v>
      </c>
      <c r="D17" s="98" t="s">
        <v>34</v>
      </c>
      <c r="E17" s="98" t="s">
        <v>35</v>
      </c>
      <c r="F17" s="98" t="s">
        <v>13</v>
      </c>
      <c r="G17" s="98" t="s">
        <v>37</v>
      </c>
      <c r="H17" s="99" t="s">
        <v>36</v>
      </c>
      <c r="I17" s="100" t="s">
        <v>14</v>
      </c>
      <c r="J17" s="101" t="s">
        <v>71</v>
      </c>
    </row>
    <row r="18" spans="1:10" ht="12.75">
      <c r="A18" s="104">
        <v>63612</v>
      </c>
      <c r="B18" s="105"/>
      <c r="C18" s="105"/>
      <c r="D18" s="105"/>
      <c r="E18" s="106"/>
      <c r="F18" s="105"/>
      <c r="G18" s="105"/>
      <c r="H18" s="105">
        <v>3832632</v>
      </c>
      <c r="I18" s="105"/>
      <c r="J18" s="105"/>
    </row>
    <row r="19" spans="1:10" ht="12.75">
      <c r="A19" s="104">
        <v>63612</v>
      </c>
      <c r="B19" s="106"/>
      <c r="C19" s="106"/>
      <c r="D19" s="106"/>
      <c r="E19" s="106">
        <v>700</v>
      </c>
      <c r="F19" s="106"/>
      <c r="G19" s="106"/>
      <c r="H19" s="106">
        <v>5000</v>
      </c>
      <c r="I19" s="106"/>
      <c r="J19" s="107"/>
    </row>
    <row r="20" spans="1:10" ht="12.75">
      <c r="A20" s="104">
        <v>64132</v>
      </c>
      <c r="B20" s="106"/>
      <c r="C20" s="106"/>
      <c r="D20" s="106"/>
      <c r="E20" s="106"/>
      <c r="F20" s="106"/>
      <c r="G20" s="106"/>
      <c r="H20" s="106"/>
      <c r="I20" s="106"/>
      <c r="J20" s="107"/>
    </row>
    <row r="21" spans="1:10" ht="12.75">
      <c r="A21" s="104">
        <v>66141</v>
      </c>
      <c r="B21" s="106"/>
      <c r="C21" s="106"/>
      <c r="D21" s="106"/>
      <c r="E21" s="106">
        <v>4000</v>
      </c>
      <c r="F21" s="106"/>
      <c r="G21" s="106"/>
      <c r="H21" s="106"/>
      <c r="I21" s="106"/>
      <c r="J21" s="107"/>
    </row>
    <row r="22" spans="1:10" ht="12.75">
      <c r="A22" s="104">
        <v>66151</v>
      </c>
      <c r="B22" s="106"/>
      <c r="C22" s="106"/>
      <c r="D22" s="106"/>
      <c r="E22" s="106">
        <v>22000</v>
      </c>
      <c r="F22" s="106"/>
      <c r="G22" s="106"/>
      <c r="H22" s="106"/>
      <c r="I22" s="106"/>
      <c r="J22" s="107"/>
    </row>
    <row r="23" spans="1:10" ht="12.75">
      <c r="A23" s="104">
        <v>67111</v>
      </c>
      <c r="B23" s="106">
        <v>507000</v>
      </c>
      <c r="C23" s="106">
        <v>20120</v>
      </c>
      <c r="D23" s="106"/>
      <c r="E23" s="106"/>
      <c r="F23" s="106"/>
      <c r="G23" s="106"/>
      <c r="H23" s="106"/>
      <c r="I23" s="106">
        <v>3000</v>
      </c>
      <c r="J23" s="107"/>
    </row>
    <row r="24" spans="1:10" ht="12.75">
      <c r="A24" s="104">
        <v>72119</v>
      </c>
      <c r="B24" s="106"/>
      <c r="C24" s="106"/>
      <c r="D24" s="106"/>
      <c r="E24" s="106"/>
      <c r="F24" s="106"/>
      <c r="G24" s="106"/>
      <c r="H24" s="106"/>
      <c r="I24" s="106"/>
      <c r="J24" s="107"/>
    </row>
    <row r="25" spans="1:10" ht="12.75">
      <c r="A25" s="118"/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s="2" customFormat="1" ht="30" customHeight="1" thickBot="1">
      <c r="A26" s="102" t="s">
        <v>15</v>
      </c>
      <c r="B26" s="103">
        <f aca="true" t="shared" si="1" ref="B26:I26">B18+B19+B20+B21+B22+B23</f>
        <v>507000</v>
      </c>
      <c r="C26" s="103">
        <f t="shared" si="1"/>
        <v>20120</v>
      </c>
      <c r="D26" s="103">
        <f t="shared" si="1"/>
        <v>0</v>
      </c>
      <c r="E26" s="103">
        <f t="shared" si="1"/>
        <v>26700</v>
      </c>
      <c r="F26" s="103">
        <f t="shared" si="1"/>
        <v>0</v>
      </c>
      <c r="G26" s="103">
        <f t="shared" si="1"/>
        <v>0</v>
      </c>
      <c r="H26" s="103">
        <f t="shared" si="1"/>
        <v>3837632</v>
      </c>
      <c r="I26" s="103">
        <f t="shared" si="1"/>
        <v>3000</v>
      </c>
      <c r="J26" s="119">
        <f>J20</f>
        <v>0</v>
      </c>
    </row>
    <row r="27" spans="1:10" s="2" customFormat="1" ht="28.5" customHeight="1" thickBot="1">
      <c r="A27" s="9" t="s">
        <v>68</v>
      </c>
      <c r="B27" s="76"/>
      <c r="C27" s="148">
        <f>B26+C26+E26+F26+G26+H26+I26+J26</f>
        <v>4394452</v>
      </c>
      <c r="D27" s="149"/>
      <c r="E27" s="149"/>
      <c r="F27" s="149"/>
      <c r="G27" s="149"/>
      <c r="H27" s="149"/>
      <c r="I27" s="149"/>
      <c r="J27" s="150"/>
    </row>
    <row r="28" spans="6:7" ht="13.5" thickBot="1">
      <c r="F28" s="12"/>
      <c r="G28" s="13"/>
    </row>
    <row r="29" spans="1:10" ht="26.25" thickBot="1">
      <c r="A29" s="72" t="s">
        <v>11</v>
      </c>
      <c r="B29" s="77"/>
      <c r="C29" s="142" t="s">
        <v>82</v>
      </c>
      <c r="D29" s="143"/>
      <c r="E29" s="144"/>
      <c r="F29" s="144"/>
      <c r="G29" s="144"/>
      <c r="H29" s="144"/>
      <c r="I29" s="144"/>
      <c r="J29" s="145"/>
    </row>
    <row r="30" spans="1:10" ht="76.5">
      <c r="A30" s="108" t="s">
        <v>12</v>
      </c>
      <c r="B30" s="96" t="s">
        <v>32</v>
      </c>
      <c r="C30" s="97" t="s">
        <v>33</v>
      </c>
      <c r="D30" s="98" t="s">
        <v>34</v>
      </c>
      <c r="E30" s="98" t="s">
        <v>35</v>
      </c>
      <c r="F30" s="98" t="s">
        <v>13</v>
      </c>
      <c r="G30" s="98" t="s">
        <v>37</v>
      </c>
      <c r="H30" s="99" t="s">
        <v>36</v>
      </c>
      <c r="I30" s="100" t="s">
        <v>14</v>
      </c>
      <c r="J30" s="101" t="s">
        <v>71</v>
      </c>
    </row>
    <row r="31" spans="1:10" ht="12.75">
      <c r="A31" s="104">
        <v>63612</v>
      </c>
      <c r="B31" s="105"/>
      <c r="C31" s="105"/>
      <c r="D31" s="105"/>
      <c r="E31" s="106"/>
      <c r="F31" s="105"/>
      <c r="G31" s="105"/>
      <c r="H31" s="105">
        <v>3832632</v>
      </c>
      <c r="I31" s="105"/>
      <c r="J31" s="105"/>
    </row>
    <row r="32" spans="1:10" ht="12.75">
      <c r="A32" s="104">
        <v>63612</v>
      </c>
      <c r="B32" s="106"/>
      <c r="C32" s="106"/>
      <c r="D32" s="106"/>
      <c r="E32" s="106">
        <v>700</v>
      </c>
      <c r="F32" s="106"/>
      <c r="G32" s="106"/>
      <c r="H32" s="106">
        <v>5000</v>
      </c>
      <c r="I32" s="106"/>
      <c r="J32" s="107"/>
    </row>
    <row r="33" spans="1:10" ht="12.75">
      <c r="A33" s="104">
        <v>64132</v>
      </c>
      <c r="B33" s="106"/>
      <c r="C33" s="106"/>
      <c r="D33" s="106"/>
      <c r="E33" s="106"/>
      <c r="F33" s="106"/>
      <c r="G33" s="106"/>
      <c r="H33" s="106"/>
      <c r="I33" s="106"/>
      <c r="J33" s="107"/>
    </row>
    <row r="34" spans="1:10" ht="12.75">
      <c r="A34" s="104">
        <v>66141</v>
      </c>
      <c r="B34" s="106"/>
      <c r="C34" s="106"/>
      <c r="D34" s="106"/>
      <c r="E34" s="106">
        <v>4000</v>
      </c>
      <c r="F34" s="106"/>
      <c r="G34" s="106"/>
      <c r="H34" s="106"/>
      <c r="I34" s="106"/>
      <c r="J34" s="107"/>
    </row>
    <row r="35" spans="1:10" ht="12.75">
      <c r="A35" s="104">
        <v>66151</v>
      </c>
      <c r="B35" s="106"/>
      <c r="C35" s="106"/>
      <c r="D35" s="106"/>
      <c r="E35" s="106">
        <v>22000</v>
      </c>
      <c r="F35" s="106"/>
      <c r="G35" s="106"/>
      <c r="H35" s="106"/>
      <c r="I35" s="106"/>
      <c r="J35" s="107"/>
    </row>
    <row r="36" spans="1:10" ht="13.5" customHeight="1">
      <c r="A36" s="104">
        <v>67111</v>
      </c>
      <c r="B36" s="106">
        <v>507000</v>
      </c>
      <c r="C36" s="106">
        <v>20120</v>
      </c>
      <c r="D36" s="106"/>
      <c r="E36" s="106"/>
      <c r="F36" s="106"/>
      <c r="G36" s="106"/>
      <c r="H36" s="106"/>
      <c r="I36" s="106">
        <v>3000</v>
      </c>
      <c r="J36" s="107"/>
    </row>
    <row r="37" spans="1:10" ht="13.5" customHeight="1">
      <c r="A37" s="104">
        <v>72119</v>
      </c>
      <c r="B37" s="106"/>
      <c r="C37" s="106"/>
      <c r="D37" s="106"/>
      <c r="E37" s="106"/>
      <c r="F37" s="106"/>
      <c r="G37" s="106"/>
      <c r="H37" s="106"/>
      <c r="I37" s="106"/>
      <c r="J37" s="107"/>
    </row>
    <row r="38" spans="1:10" ht="13.5" customHeight="1">
      <c r="A38" s="118"/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0" s="2" customFormat="1" ht="30" customHeight="1" thickBot="1">
      <c r="A39" s="102" t="s">
        <v>15</v>
      </c>
      <c r="B39" s="103">
        <f aca="true" t="shared" si="2" ref="B39:I39">B31+B32+B33+B34+B35+B36</f>
        <v>507000</v>
      </c>
      <c r="C39" s="103">
        <f t="shared" si="2"/>
        <v>20120</v>
      </c>
      <c r="D39" s="103">
        <f t="shared" si="2"/>
        <v>0</v>
      </c>
      <c r="E39" s="103">
        <f t="shared" si="2"/>
        <v>26700</v>
      </c>
      <c r="F39" s="103">
        <f t="shared" si="2"/>
        <v>0</v>
      </c>
      <c r="G39" s="103">
        <f t="shared" si="2"/>
        <v>0</v>
      </c>
      <c r="H39" s="103">
        <f t="shared" si="2"/>
        <v>3837632</v>
      </c>
      <c r="I39" s="103">
        <f t="shared" si="2"/>
        <v>3000</v>
      </c>
      <c r="J39" s="119">
        <f>J33</f>
        <v>0</v>
      </c>
    </row>
    <row r="40" spans="1:10" s="2" customFormat="1" ht="28.5" customHeight="1" thickBot="1">
      <c r="A40" s="9" t="s">
        <v>83</v>
      </c>
      <c r="B40" s="76"/>
      <c r="C40" s="148">
        <f>B39+C39+E39+F39+G39+H39+I39+J39</f>
        <v>4394452</v>
      </c>
      <c r="D40" s="149"/>
      <c r="E40" s="149"/>
      <c r="F40" s="149"/>
      <c r="G40" s="149"/>
      <c r="H40" s="149"/>
      <c r="I40" s="149"/>
      <c r="J40" s="150"/>
    </row>
    <row r="41" spans="1:10" s="2" customFormat="1" ht="28.5" customHeight="1">
      <c r="A41" s="93"/>
      <c r="B41" s="93"/>
      <c r="C41" s="94"/>
      <c r="D41" s="94"/>
      <c r="E41" s="94"/>
      <c r="F41" s="94"/>
      <c r="G41" s="94"/>
      <c r="H41" s="94"/>
      <c r="I41" s="94"/>
      <c r="J41" s="94"/>
    </row>
    <row r="42" spans="5:7" ht="13.5" customHeight="1">
      <c r="E42" s="14"/>
      <c r="F42" s="12"/>
      <c r="G42" s="15"/>
    </row>
    <row r="43" spans="2:7" ht="13.5" customHeight="1">
      <c r="B43" s="11" t="s">
        <v>89</v>
      </c>
      <c r="E43" s="158" t="s">
        <v>90</v>
      </c>
      <c r="F43" s="16"/>
      <c r="G43" s="17"/>
    </row>
    <row r="44" spans="6:7" ht="13.5" customHeight="1">
      <c r="F44" s="18"/>
      <c r="G44" s="19"/>
    </row>
    <row r="45" spans="6:7" ht="13.5" customHeight="1">
      <c r="F45" s="20"/>
      <c r="G45" s="21"/>
    </row>
    <row r="46" spans="6:7" ht="13.5" customHeight="1">
      <c r="F46" s="12"/>
      <c r="G46" s="13"/>
    </row>
    <row r="47" spans="5:7" ht="28.5" customHeight="1">
      <c r="E47" s="14"/>
      <c r="F47" s="12"/>
      <c r="G47" s="22"/>
    </row>
    <row r="48" spans="5:7" ht="13.5" customHeight="1">
      <c r="E48" s="14"/>
      <c r="F48" s="12"/>
      <c r="G48" s="17"/>
    </row>
    <row r="49" spans="6:7" ht="13.5" customHeight="1">
      <c r="F49" s="12"/>
      <c r="G49" s="13"/>
    </row>
    <row r="50" spans="6:7" ht="13.5" customHeight="1">
      <c r="F50" s="12"/>
      <c r="G50" s="21"/>
    </row>
    <row r="51" spans="6:7" ht="13.5" customHeight="1">
      <c r="F51" s="12"/>
      <c r="G51" s="13"/>
    </row>
    <row r="52" spans="6:7" ht="22.5" customHeight="1">
      <c r="F52" s="12"/>
      <c r="G52" s="23"/>
    </row>
    <row r="53" spans="6:7" ht="13.5" customHeight="1">
      <c r="F53" s="18"/>
      <c r="G53" s="19"/>
    </row>
    <row r="54" spans="3:7" ht="13.5" customHeight="1">
      <c r="C54" s="14"/>
      <c r="D54" s="14"/>
      <c r="F54" s="18"/>
      <c r="G54" s="24"/>
    </row>
    <row r="55" spans="5:7" ht="13.5" customHeight="1">
      <c r="E55" s="14"/>
      <c r="F55" s="18"/>
      <c r="G55" s="25"/>
    </row>
    <row r="56" spans="5:7" ht="13.5" customHeight="1">
      <c r="E56" s="14"/>
      <c r="F56" s="20"/>
      <c r="G56" s="17"/>
    </row>
    <row r="57" spans="6:7" ht="13.5" customHeight="1">
      <c r="F57" s="12"/>
      <c r="G57" s="13"/>
    </row>
    <row r="58" spans="3:7" ht="13.5" customHeight="1">
      <c r="C58" s="14"/>
      <c r="D58" s="14"/>
      <c r="F58" s="12"/>
      <c r="G58" s="15"/>
    </row>
    <row r="59" spans="5:7" ht="13.5" customHeight="1">
      <c r="E59" s="14"/>
      <c r="F59" s="12"/>
      <c r="G59" s="24"/>
    </row>
    <row r="60" spans="5:7" ht="13.5" customHeight="1">
      <c r="E60" s="14"/>
      <c r="F60" s="20"/>
      <c r="G60" s="17"/>
    </row>
    <row r="61" spans="6:7" ht="13.5" customHeight="1">
      <c r="F61" s="18"/>
      <c r="G61" s="13"/>
    </row>
    <row r="62" spans="5:7" ht="13.5" customHeight="1">
      <c r="E62" s="14"/>
      <c r="F62" s="18"/>
      <c r="G62" s="24"/>
    </row>
    <row r="63" spans="6:7" ht="22.5" customHeight="1">
      <c r="F63" s="20"/>
      <c r="G63" s="23"/>
    </row>
    <row r="64" spans="6:7" ht="13.5" customHeight="1">
      <c r="F64" s="12"/>
      <c r="G64" s="13"/>
    </row>
    <row r="65" spans="6:7" ht="13.5" customHeight="1">
      <c r="F65" s="20"/>
      <c r="G65" s="17"/>
    </row>
    <row r="66" spans="6:7" ht="13.5" customHeight="1">
      <c r="F66" s="12"/>
      <c r="G66" s="13"/>
    </row>
    <row r="67" spans="6:7" ht="13.5" customHeight="1">
      <c r="F67" s="12"/>
      <c r="G67" s="13"/>
    </row>
    <row r="68" spans="1:7" ht="13.5" customHeight="1">
      <c r="A68" s="14"/>
      <c r="B68" s="14"/>
      <c r="F68" s="26"/>
      <c r="G68" s="24"/>
    </row>
    <row r="69" spans="3:7" ht="13.5" customHeight="1">
      <c r="C69" s="14"/>
      <c r="D69" s="14"/>
      <c r="E69" s="14"/>
      <c r="F69" s="27"/>
      <c r="G69" s="24"/>
    </row>
    <row r="70" spans="3:7" ht="13.5" customHeight="1">
      <c r="C70" s="14"/>
      <c r="D70" s="14"/>
      <c r="E70" s="14"/>
      <c r="F70" s="27"/>
      <c r="G70" s="15"/>
    </row>
    <row r="71" spans="3:7" ht="13.5" customHeight="1">
      <c r="C71" s="14"/>
      <c r="D71" s="14"/>
      <c r="E71" s="14"/>
      <c r="F71" s="20"/>
      <c r="G71" s="21"/>
    </row>
    <row r="72" spans="6:7" ht="12.75">
      <c r="F72" s="12"/>
      <c r="G72" s="13"/>
    </row>
    <row r="73" spans="3:7" ht="12.75">
      <c r="C73" s="14"/>
      <c r="D73" s="14"/>
      <c r="F73" s="12"/>
      <c r="G73" s="24"/>
    </row>
    <row r="74" spans="5:7" ht="12.75">
      <c r="E74" s="14"/>
      <c r="F74" s="12"/>
      <c r="G74" s="15"/>
    </row>
    <row r="75" spans="5:7" ht="12.75">
      <c r="E75" s="14"/>
      <c r="F75" s="20"/>
      <c r="G75" s="17"/>
    </row>
    <row r="76" spans="6:7" ht="12.75">
      <c r="F76" s="12"/>
      <c r="G76" s="13"/>
    </row>
    <row r="77" spans="6:7" ht="12.75">
      <c r="F77" s="12"/>
      <c r="G77" s="13"/>
    </row>
    <row r="78" spans="6:7" ht="12.75">
      <c r="F78" s="28"/>
      <c r="G78" s="29"/>
    </row>
    <row r="79" spans="6:7" ht="12.75">
      <c r="F79" s="12"/>
      <c r="G79" s="13"/>
    </row>
    <row r="80" spans="6:7" ht="12.75">
      <c r="F80" s="12"/>
      <c r="G80" s="13"/>
    </row>
    <row r="81" spans="6:7" ht="12.75">
      <c r="F81" s="12"/>
      <c r="G81" s="13"/>
    </row>
    <row r="82" spans="6:7" ht="12.75">
      <c r="F82" s="20"/>
      <c r="G82" s="17"/>
    </row>
    <row r="83" spans="6:7" ht="12.75">
      <c r="F83" s="12"/>
      <c r="G83" s="13"/>
    </row>
    <row r="84" spans="6:7" ht="12.75">
      <c r="F84" s="20"/>
      <c r="G84" s="17"/>
    </row>
    <row r="85" spans="6:7" ht="12.75">
      <c r="F85" s="12"/>
      <c r="G85" s="13"/>
    </row>
    <row r="86" spans="6:7" ht="12.75">
      <c r="F86" s="12"/>
      <c r="G86" s="13"/>
    </row>
    <row r="87" spans="6:7" ht="12.75">
      <c r="F87" s="12"/>
      <c r="G87" s="13"/>
    </row>
    <row r="88" spans="6:7" ht="12.75">
      <c r="F88" s="12"/>
      <c r="G88" s="13"/>
    </row>
    <row r="89" spans="1:7" ht="28.5" customHeight="1">
      <c r="A89" s="30"/>
      <c r="B89" s="30"/>
      <c r="C89" s="30"/>
      <c r="D89" s="30"/>
      <c r="E89" s="30"/>
      <c r="F89" s="31"/>
      <c r="G89" s="32"/>
    </row>
    <row r="90" spans="5:7" ht="12.75">
      <c r="E90" s="14"/>
      <c r="F90" s="12"/>
      <c r="G90" s="15"/>
    </row>
    <row r="91" spans="6:7" ht="12.75">
      <c r="F91" s="33"/>
      <c r="G91" s="34"/>
    </row>
    <row r="92" spans="6:7" ht="12.75">
      <c r="F92" s="12"/>
      <c r="G92" s="13"/>
    </row>
    <row r="93" spans="6:7" ht="12.75">
      <c r="F93" s="28"/>
      <c r="G93" s="29"/>
    </row>
    <row r="94" spans="6:7" ht="12.75">
      <c r="F94" s="28"/>
      <c r="G94" s="29"/>
    </row>
    <row r="95" spans="6:7" ht="12.75">
      <c r="F95" s="12"/>
      <c r="G95" s="13"/>
    </row>
    <row r="96" spans="6:7" ht="12.75">
      <c r="F96" s="20"/>
      <c r="G96" s="17"/>
    </row>
    <row r="97" spans="6:7" ht="12.75">
      <c r="F97" s="12"/>
      <c r="G97" s="13"/>
    </row>
    <row r="98" spans="6:7" ht="12.75">
      <c r="F98" s="12"/>
      <c r="G98" s="13"/>
    </row>
    <row r="99" spans="6:7" ht="12.75">
      <c r="F99" s="20"/>
      <c r="G99" s="17"/>
    </row>
    <row r="100" spans="6:7" ht="12.75">
      <c r="F100" s="12"/>
      <c r="G100" s="13"/>
    </row>
    <row r="101" spans="6:7" ht="12.75">
      <c r="F101" s="28"/>
      <c r="G101" s="29"/>
    </row>
    <row r="102" spans="6:7" ht="12.75">
      <c r="F102" s="20"/>
      <c r="G102" s="34"/>
    </row>
    <row r="103" spans="6:7" ht="12.75">
      <c r="F103" s="18"/>
      <c r="G103" s="29"/>
    </row>
    <row r="104" spans="6:7" ht="12.75">
      <c r="F104" s="20"/>
      <c r="G104" s="17"/>
    </row>
    <row r="105" spans="6:7" ht="12.75">
      <c r="F105" s="12"/>
      <c r="G105" s="13"/>
    </row>
    <row r="106" spans="5:7" ht="12.75">
      <c r="E106" s="14"/>
      <c r="F106" s="12"/>
      <c r="G106" s="15"/>
    </row>
    <row r="107" spans="6:7" ht="12.75">
      <c r="F107" s="18"/>
      <c r="G107" s="17"/>
    </row>
    <row r="108" spans="6:7" ht="12.75">
      <c r="F108" s="18"/>
      <c r="G108" s="29"/>
    </row>
    <row r="109" spans="5:7" ht="12.75">
      <c r="E109" s="14"/>
      <c r="F109" s="18"/>
      <c r="G109" s="35"/>
    </row>
    <row r="110" spans="5:7" ht="12.75">
      <c r="E110" s="14"/>
      <c r="F110" s="20"/>
      <c r="G110" s="21"/>
    </row>
    <row r="111" spans="6:7" ht="12.75">
      <c r="F111" s="12"/>
      <c r="G111" s="13"/>
    </row>
    <row r="112" spans="6:7" ht="12.75">
      <c r="F112" s="33"/>
      <c r="G112" s="36"/>
    </row>
    <row r="113" spans="6:7" ht="11.25" customHeight="1">
      <c r="F113" s="28"/>
      <c r="G113" s="29"/>
    </row>
    <row r="114" spans="3:7" ht="24" customHeight="1">
      <c r="C114" s="14"/>
      <c r="D114" s="14"/>
      <c r="F114" s="28"/>
      <c r="G114" s="37"/>
    </row>
    <row r="115" spans="5:7" ht="15" customHeight="1">
      <c r="E115" s="14"/>
      <c r="F115" s="28"/>
      <c r="G115" s="37"/>
    </row>
    <row r="116" spans="6:7" ht="11.25" customHeight="1">
      <c r="F116" s="33"/>
      <c r="G116" s="34"/>
    </row>
    <row r="117" spans="6:7" ht="12.75">
      <c r="F117" s="28"/>
      <c r="G117" s="29"/>
    </row>
    <row r="118" spans="3:7" ht="13.5" customHeight="1">
      <c r="C118" s="14"/>
      <c r="D118" s="14"/>
      <c r="F118" s="28"/>
      <c r="G118" s="38"/>
    </row>
    <row r="119" spans="5:7" ht="12.75" customHeight="1">
      <c r="E119" s="14"/>
      <c r="F119" s="28"/>
      <c r="G119" s="15"/>
    </row>
    <row r="120" spans="5:7" ht="12.75" customHeight="1">
      <c r="E120" s="14"/>
      <c r="F120" s="20"/>
      <c r="G120" s="21"/>
    </row>
    <row r="121" spans="6:7" ht="12.75">
      <c r="F121" s="12"/>
      <c r="G121" s="13"/>
    </row>
    <row r="122" spans="5:7" ht="12.75">
      <c r="E122" s="14"/>
      <c r="F122" s="12"/>
      <c r="G122" s="35"/>
    </row>
    <row r="123" spans="6:7" ht="12.75">
      <c r="F123" s="33"/>
      <c r="G123" s="34"/>
    </row>
    <row r="124" spans="6:7" ht="12.75">
      <c r="F124" s="28"/>
      <c r="G124" s="29"/>
    </row>
    <row r="125" spans="6:7" ht="12.75">
      <c r="F125" s="12"/>
      <c r="G125" s="13"/>
    </row>
    <row r="126" spans="1:7" ht="19.5" customHeight="1">
      <c r="A126" s="39"/>
      <c r="B126" s="39"/>
      <c r="C126" s="5"/>
      <c r="D126" s="5"/>
      <c r="E126" s="5"/>
      <c r="F126" s="5"/>
      <c r="G126" s="24"/>
    </row>
    <row r="127" spans="1:7" ht="15" customHeight="1">
      <c r="A127" s="14"/>
      <c r="B127" s="14"/>
      <c r="F127" s="26"/>
      <c r="G127" s="24"/>
    </row>
    <row r="128" spans="1:7" ht="12.75">
      <c r="A128" s="14"/>
      <c r="B128" s="14"/>
      <c r="C128" s="14"/>
      <c r="D128" s="14"/>
      <c r="F128" s="26"/>
      <c r="G128" s="15"/>
    </row>
    <row r="129" spans="5:7" ht="12.75">
      <c r="E129" s="14"/>
      <c r="F129" s="12"/>
      <c r="G129" s="24"/>
    </row>
    <row r="130" spans="6:7" ht="12.75">
      <c r="F130" s="16"/>
      <c r="G130" s="17"/>
    </row>
    <row r="131" spans="3:7" ht="12.75">
      <c r="C131" s="14"/>
      <c r="D131" s="14"/>
      <c r="F131" s="12"/>
      <c r="G131" s="15"/>
    </row>
    <row r="132" spans="5:7" ht="12.75">
      <c r="E132" s="14"/>
      <c r="F132" s="12"/>
      <c r="G132" s="15"/>
    </row>
    <row r="133" spans="6:7" ht="12.75">
      <c r="F133" s="20"/>
      <c r="G133" s="21"/>
    </row>
    <row r="134" spans="5:7" ht="22.5" customHeight="1">
      <c r="E134" s="14"/>
      <c r="F134" s="12"/>
      <c r="G134" s="22"/>
    </row>
    <row r="135" spans="6:7" ht="12.75">
      <c r="F135" s="12"/>
      <c r="G135" s="21"/>
    </row>
    <row r="136" spans="3:7" ht="12.75">
      <c r="C136" s="14"/>
      <c r="D136" s="14"/>
      <c r="F136" s="18"/>
      <c r="G136" s="24"/>
    </row>
    <row r="137" spans="5:7" ht="12.75">
      <c r="E137" s="14"/>
      <c r="F137" s="18"/>
      <c r="G137" s="25"/>
    </row>
    <row r="138" spans="6:7" ht="12.75">
      <c r="F138" s="20"/>
      <c r="G138" s="17"/>
    </row>
    <row r="139" spans="1:7" ht="13.5" customHeight="1">
      <c r="A139" s="14"/>
      <c r="B139" s="14"/>
      <c r="F139" s="26"/>
      <c r="G139" s="24"/>
    </row>
    <row r="140" spans="3:7" ht="13.5" customHeight="1">
      <c r="C140" s="14"/>
      <c r="D140" s="14"/>
      <c r="F140" s="12"/>
      <c r="G140" s="24"/>
    </row>
    <row r="141" spans="5:7" ht="13.5" customHeight="1">
      <c r="E141" s="14"/>
      <c r="F141" s="12"/>
      <c r="G141" s="15"/>
    </row>
    <row r="142" spans="5:7" ht="12.75">
      <c r="E142" s="14"/>
      <c r="F142" s="20"/>
      <c r="G142" s="17"/>
    </row>
    <row r="143" spans="5:7" ht="12.75">
      <c r="E143" s="14"/>
      <c r="F143" s="12"/>
      <c r="G143" s="15"/>
    </row>
    <row r="144" spans="6:7" ht="12.75">
      <c r="F144" s="33"/>
      <c r="G144" s="34"/>
    </row>
    <row r="145" spans="5:7" ht="12.75">
      <c r="E145" s="14"/>
      <c r="F145" s="18"/>
      <c r="G145" s="35"/>
    </row>
    <row r="146" spans="5:7" ht="12.75">
      <c r="E146" s="14"/>
      <c r="F146" s="20"/>
      <c r="G146" s="21"/>
    </row>
    <row r="147" spans="6:7" ht="12.75">
      <c r="F147" s="33"/>
      <c r="G147" s="40"/>
    </row>
    <row r="148" spans="3:7" ht="12.75">
      <c r="C148" s="14"/>
      <c r="D148" s="14"/>
      <c r="F148" s="28"/>
      <c r="G148" s="38"/>
    </row>
    <row r="149" spans="5:7" ht="12.75">
      <c r="E149" s="14"/>
      <c r="F149" s="28"/>
      <c r="G149" s="15"/>
    </row>
    <row r="150" spans="5:7" ht="12.75">
      <c r="E150" s="14"/>
      <c r="F150" s="20"/>
      <c r="G150" s="21"/>
    </row>
    <row r="151" spans="5:7" ht="12.75">
      <c r="E151" s="14"/>
      <c r="F151" s="20"/>
      <c r="G151" s="21"/>
    </row>
    <row r="152" spans="6:7" ht="12.75">
      <c r="F152" s="12"/>
      <c r="G152" s="13"/>
    </row>
    <row r="153" spans="1:7" s="41" customFormat="1" ht="18" customHeight="1">
      <c r="A153" s="146"/>
      <c r="B153" s="146"/>
      <c r="C153" s="147"/>
      <c r="D153" s="147"/>
      <c r="E153" s="147"/>
      <c r="F153" s="147"/>
      <c r="G153" s="147"/>
    </row>
    <row r="154" spans="1:7" ht="28.5" customHeight="1">
      <c r="A154" s="30"/>
      <c r="B154" s="30"/>
      <c r="C154" s="30"/>
      <c r="D154" s="30"/>
      <c r="E154" s="30"/>
      <c r="F154" s="31"/>
      <c r="G154" s="32"/>
    </row>
    <row r="156" spans="1:7" ht="15.75">
      <c r="A156" s="43"/>
      <c r="B156" s="43"/>
      <c r="C156" s="14"/>
      <c r="D156" s="14"/>
      <c r="E156" s="14"/>
      <c r="F156" s="44"/>
      <c r="G156" s="4"/>
    </row>
    <row r="157" spans="1:7" ht="12.75">
      <c r="A157" s="14"/>
      <c r="B157" s="14"/>
      <c r="C157" s="14"/>
      <c r="D157" s="14"/>
      <c r="E157" s="14"/>
      <c r="F157" s="44"/>
      <c r="G157" s="4"/>
    </row>
    <row r="158" spans="1:7" ht="17.25" customHeight="1">
      <c r="A158" s="14"/>
      <c r="B158" s="14"/>
      <c r="C158" s="14"/>
      <c r="D158" s="14"/>
      <c r="E158" s="14"/>
      <c r="F158" s="44"/>
      <c r="G158" s="4"/>
    </row>
    <row r="159" spans="1:7" ht="13.5" customHeight="1">
      <c r="A159" s="14"/>
      <c r="B159" s="14"/>
      <c r="C159" s="14"/>
      <c r="D159" s="14"/>
      <c r="E159" s="14"/>
      <c r="F159" s="44"/>
      <c r="G159" s="4"/>
    </row>
    <row r="160" spans="1:7" ht="12.75">
      <c r="A160" s="14"/>
      <c r="B160" s="14"/>
      <c r="C160" s="14"/>
      <c r="D160" s="14"/>
      <c r="E160" s="14"/>
      <c r="F160" s="44"/>
      <c r="G160" s="4"/>
    </row>
    <row r="161" spans="1:5" ht="12.75">
      <c r="A161" s="14"/>
      <c r="B161" s="14"/>
      <c r="C161" s="14"/>
      <c r="D161" s="14"/>
      <c r="E161" s="14"/>
    </row>
    <row r="162" spans="1:7" ht="12.75">
      <c r="A162" s="14"/>
      <c r="B162" s="14"/>
      <c r="C162" s="14"/>
      <c r="D162" s="14"/>
      <c r="E162" s="14"/>
      <c r="F162" s="44"/>
      <c r="G162" s="4"/>
    </row>
    <row r="163" spans="1:7" ht="12.75">
      <c r="A163" s="14"/>
      <c r="B163" s="14"/>
      <c r="C163" s="14"/>
      <c r="D163" s="14"/>
      <c r="E163" s="14"/>
      <c r="F163" s="44"/>
      <c r="G163" s="45"/>
    </row>
    <row r="164" spans="1:7" ht="12.75">
      <c r="A164" s="14"/>
      <c r="B164" s="14"/>
      <c r="C164" s="14"/>
      <c r="D164" s="14"/>
      <c r="E164" s="14"/>
      <c r="F164" s="44"/>
      <c r="G164" s="4"/>
    </row>
    <row r="165" spans="1:7" ht="22.5" customHeight="1">
      <c r="A165" s="14"/>
      <c r="B165" s="14"/>
      <c r="C165" s="14"/>
      <c r="D165" s="14"/>
      <c r="E165" s="14"/>
      <c r="F165" s="44"/>
      <c r="G165" s="22"/>
    </row>
    <row r="166" spans="6:7" ht="22.5" customHeight="1">
      <c r="F166" s="20"/>
      <c r="G166" s="23"/>
    </row>
  </sheetData>
  <sheetProtection/>
  <mergeCells count="8">
    <mergeCell ref="C29:J29"/>
    <mergeCell ref="A153:G153"/>
    <mergeCell ref="C40:J40"/>
    <mergeCell ref="A1:J1"/>
    <mergeCell ref="C14:J14"/>
    <mergeCell ref="C16:J16"/>
    <mergeCell ref="C27:J27"/>
    <mergeCell ref="B3:J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9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53" sqref="D53"/>
    </sheetView>
  </sheetViews>
  <sheetFormatPr defaultColWidth="11.421875" defaultRowHeight="12.75"/>
  <cols>
    <col min="1" max="1" width="9.140625" style="68" customWidth="1"/>
    <col min="2" max="2" width="34.57421875" style="70" customWidth="1"/>
    <col min="3" max="3" width="13.57421875" style="3" customWidth="1"/>
    <col min="4" max="4" width="14.7109375" style="3" customWidth="1"/>
    <col min="5" max="5" width="11.421875" style="3" bestFit="1" customWidth="1"/>
    <col min="6" max="6" width="10.421875" style="3" customWidth="1"/>
    <col min="7" max="7" width="11.140625" style="3" customWidth="1"/>
    <col min="8" max="8" width="10.57421875" style="3" customWidth="1"/>
    <col min="9" max="9" width="9.00390625" style="3" customWidth="1"/>
    <col min="10" max="10" width="10.8515625" style="3" customWidth="1"/>
    <col min="11" max="11" width="12.8515625" style="3" customWidth="1"/>
    <col min="12" max="12" width="10.00390625" style="3" bestFit="1" customWidth="1"/>
    <col min="13" max="14" width="12.28125" style="3" bestFit="1" customWidth="1"/>
    <col min="15" max="16384" width="11.421875" style="1" customWidth="1"/>
  </cols>
  <sheetData>
    <row r="1" spans="1:14" ht="48" customHeight="1" thickBot="1">
      <c r="A1" s="157" t="s">
        <v>92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4" customFormat="1" ht="68.25" thickBot="1">
      <c r="A2" s="109">
        <v>213</v>
      </c>
      <c r="B2" s="110" t="s">
        <v>60</v>
      </c>
      <c r="C2" s="111" t="s">
        <v>72</v>
      </c>
      <c r="D2" s="112" t="s">
        <v>32</v>
      </c>
      <c r="E2" s="112" t="s">
        <v>33</v>
      </c>
      <c r="F2" s="113" t="s">
        <v>34</v>
      </c>
      <c r="G2" s="113" t="s">
        <v>35</v>
      </c>
      <c r="H2" s="114" t="s">
        <v>13</v>
      </c>
      <c r="I2" s="113" t="s">
        <v>37</v>
      </c>
      <c r="J2" s="113" t="s">
        <v>36</v>
      </c>
      <c r="K2" s="115" t="s">
        <v>14</v>
      </c>
      <c r="L2" s="115" t="s">
        <v>71</v>
      </c>
      <c r="M2" s="111" t="s">
        <v>70</v>
      </c>
      <c r="N2" s="111" t="s">
        <v>73</v>
      </c>
    </row>
    <row r="3" spans="1:14" s="4" customFormat="1" ht="18" customHeight="1">
      <c r="A3" s="81">
        <v>3</v>
      </c>
      <c r="B3" s="79" t="s">
        <v>16</v>
      </c>
      <c r="C3" s="80">
        <f aca="true" t="shared" si="0" ref="C3:C15">SUM(D3:L3)</f>
        <v>4383452</v>
      </c>
      <c r="D3" s="80">
        <f>D4+D9+D40</f>
        <v>507000</v>
      </c>
      <c r="E3" s="80">
        <f aca="true" t="shared" si="1" ref="E3:L3">E4+E9+E40</f>
        <v>20120</v>
      </c>
      <c r="F3" s="80">
        <f t="shared" si="1"/>
        <v>0</v>
      </c>
      <c r="G3" s="80">
        <f t="shared" si="1"/>
        <v>18700</v>
      </c>
      <c r="H3" s="80">
        <f t="shared" si="1"/>
        <v>0</v>
      </c>
      <c r="I3" s="80">
        <f t="shared" si="1"/>
        <v>0</v>
      </c>
      <c r="J3" s="80">
        <f t="shared" si="1"/>
        <v>3837632</v>
      </c>
      <c r="K3" s="80">
        <f t="shared" si="1"/>
        <v>0</v>
      </c>
      <c r="L3" s="80">
        <f t="shared" si="1"/>
        <v>0</v>
      </c>
      <c r="M3" s="78">
        <f>C3</f>
        <v>4383452</v>
      </c>
      <c r="N3" s="78">
        <f>M3</f>
        <v>4383452</v>
      </c>
    </row>
    <row r="4" spans="1:14" s="4" customFormat="1" ht="18" customHeight="1">
      <c r="A4" s="81">
        <v>31</v>
      </c>
      <c r="B4" s="79" t="s">
        <v>17</v>
      </c>
      <c r="C4" s="80">
        <f t="shared" si="0"/>
        <v>3821400</v>
      </c>
      <c r="D4" s="80"/>
      <c r="E4" s="80"/>
      <c r="F4" s="80"/>
      <c r="G4" s="80"/>
      <c r="H4" s="80"/>
      <c r="I4" s="80"/>
      <c r="J4" s="87">
        <f>J5+J6+J7+J8</f>
        <v>3821400</v>
      </c>
      <c r="K4" s="86"/>
      <c r="L4" s="80">
        <v>0</v>
      </c>
      <c r="M4" s="78">
        <f>C4</f>
        <v>3821400</v>
      </c>
      <c r="N4" s="78">
        <f>M4</f>
        <v>3821400</v>
      </c>
    </row>
    <row r="5" spans="1:14" ht="18" customHeight="1">
      <c r="A5" s="83">
        <v>3111</v>
      </c>
      <c r="B5" s="85" t="s">
        <v>18</v>
      </c>
      <c r="C5" s="88">
        <f t="shared" si="0"/>
        <v>3228193</v>
      </c>
      <c r="D5" s="84"/>
      <c r="E5" s="84"/>
      <c r="F5" s="84"/>
      <c r="G5" s="84"/>
      <c r="H5" s="84"/>
      <c r="I5" s="84"/>
      <c r="J5" s="84">
        <v>3228193</v>
      </c>
      <c r="K5" s="84"/>
      <c r="L5" s="82"/>
      <c r="M5" s="82"/>
      <c r="N5" s="83"/>
    </row>
    <row r="6" spans="1:14" ht="18" customHeight="1">
      <c r="A6" s="83">
        <v>3121</v>
      </c>
      <c r="B6" s="85" t="s">
        <v>19</v>
      </c>
      <c r="C6" s="88">
        <f t="shared" si="0"/>
        <v>37958</v>
      </c>
      <c r="D6" s="84"/>
      <c r="E6" s="84"/>
      <c r="F6" s="84"/>
      <c r="G6" s="84"/>
      <c r="H6" s="84"/>
      <c r="I6" s="84"/>
      <c r="J6" s="84">
        <v>37958</v>
      </c>
      <c r="K6" s="84"/>
      <c r="L6" s="82"/>
      <c r="M6" s="82"/>
      <c r="N6" s="83"/>
    </row>
    <row r="7" spans="1:14" ht="18" customHeight="1">
      <c r="A7" s="83">
        <v>3132</v>
      </c>
      <c r="B7" s="85" t="s">
        <v>57</v>
      </c>
      <c r="C7" s="88">
        <f t="shared" si="0"/>
        <v>500370</v>
      </c>
      <c r="D7" s="84"/>
      <c r="E7" s="84"/>
      <c r="F7" s="84"/>
      <c r="G7" s="84"/>
      <c r="H7" s="84"/>
      <c r="I7" s="84"/>
      <c r="J7" s="84">
        <v>500370</v>
      </c>
      <c r="K7" s="84"/>
      <c r="L7" s="82"/>
      <c r="M7" s="82"/>
      <c r="N7" s="83"/>
    </row>
    <row r="8" spans="1:14" ht="18" customHeight="1">
      <c r="A8" s="83">
        <v>3133</v>
      </c>
      <c r="B8" s="85" t="s">
        <v>58</v>
      </c>
      <c r="C8" s="88">
        <f t="shared" si="0"/>
        <v>54879</v>
      </c>
      <c r="D8" s="84"/>
      <c r="E8" s="84"/>
      <c r="F8" s="84"/>
      <c r="G8" s="84"/>
      <c r="H8" s="84"/>
      <c r="I8" s="84"/>
      <c r="J8" s="84">
        <v>54879</v>
      </c>
      <c r="K8" s="84"/>
      <c r="L8" s="82"/>
      <c r="M8" s="82"/>
      <c r="N8" s="83"/>
    </row>
    <row r="9" spans="1:14" s="4" customFormat="1" ht="18" customHeight="1">
      <c r="A9" s="81">
        <v>32</v>
      </c>
      <c r="B9" s="79" t="s">
        <v>20</v>
      </c>
      <c r="C9" s="80">
        <f t="shared" si="0"/>
        <v>557852</v>
      </c>
      <c r="D9" s="80">
        <f>D10+D15+D22+D31+D33</f>
        <v>503300</v>
      </c>
      <c r="E9" s="80">
        <f aca="true" t="shared" si="2" ref="E9:L9">E10+E15+E22+E31+E33</f>
        <v>20120</v>
      </c>
      <c r="F9" s="80">
        <f t="shared" si="2"/>
        <v>0</v>
      </c>
      <c r="G9" s="80">
        <f t="shared" si="2"/>
        <v>18200</v>
      </c>
      <c r="H9" s="80">
        <f t="shared" si="2"/>
        <v>0</v>
      </c>
      <c r="I9" s="80">
        <f t="shared" si="2"/>
        <v>0</v>
      </c>
      <c r="J9" s="80">
        <f t="shared" si="2"/>
        <v>16232</v>
      </c>
      <c r="K9" s="80">
        <f t="shared" si="2"/>
        <v>0</v>
      </c>
      <c r="L9" s="80">
        <f t="shared" si="2"/>
        <v>0</v>
      </c>
      <c r="M9" s="78">
        <f>C9</f>
        <v>557852</v>
      </c>
      <c r="N9" s="78">
        <f>M9</f>
        <v>557852</v>
      </c>
    </row>
    <row r="10" spans="1:14" s="4" customFormat="1" ht="18" customHeight="1">
      <c r="A10" s="81">
        <v>321</v>
      </c>
      <c r="B10" s="79" t="s">
        <v>21</v>
      </c>
      <c r="C10" s="80">
        <f t="shared" si="0"/>
        <v>114200</v>
      </c>
      <c r="D10" s="80">
        <f>D11+D12+D13+D14</f>
        <v>106500</v>
      </c>
      <c r="E10" s="80">
        <f aca="true" t="shared" si="3" ref="E10:L10">E11+E12+E13+E14</f>
        <v>2000</v>
      </c>
      <c r="F10" s="80">
        <f t="shared" si="3"/>
        <v>0</v>
      </c>
      <c r="G10" s="80">
        <f t="shared" si="3"/>
        <v>2700</v>
      </c>
      <c r="H10" s="80">
        <f t="shared" si="3"/>
        <v>0</v>
      </c>
      <c r="I10" s="80">
        <f t="shared" si="3"/>
        <v>0</v>
      </c>
      <c r="J10" s="80">
        <f t="shared" si="3"/>
        <v>3000</v>
      </c>
      <c r="K10" s="80">
        <f t="shared" si="3"/>
        <v>0</v>
      </c>
      <c r="L10" s="80">
        <f t="shared" si="3"/>
        <v>0</v>
      </c>
      <c r="M10" s="78"/>
      <c r="N10" s="81"/>
    </row>
    <row r="11" spans="1:14" ht="18" customHeight="1">
      <c r="A11" s="83">
        <v>3211</v>
      </c>
      <c r="B11" s="85" t="s">
        <v>59</v>
      </c>
      <c r="C11" s="88">
        <f t="shared" si="0"/>
        <v>21500</v>
      </c>
      <c r="D11" s="84">
        <v>15000</v>
      </c>
      <c r="E11" s="84">
        <v>2000</v>
      </c>
      <c r="F11" s="84"/>
      <c r="G11" s="84">
        <v>1500</v>
      </c>
      <c r="H11" s="84"/>
      <c r="I11" s="84"/>
      <c r="J11" s="84">
        <v>3000</v>
      </c>
      <c r="K11" s="84"/>
      <c r="L11" s="84"/>
      <c r="M11" s="82"/>
      <c r="N11" s="83"/>
    </row>
    <row r="12" spans="1:14" ht="18" customHeight="1">
      <c r="A12" s="83">
        <v>3212</v>
      </c>
      <c r="B12" s="85" t="s">
        <v>55</v>
      </c>
      <c r="C12" s="88">
        <f t="shared" si="0"/>
        <v>88000</v>
      </c>
      <c r="D12" s="84">
        <v>88000</v>
      </c>
      <c r="E12" s="84"/>
      <c r="F12" s="84"/>
      <c r="G12" s="84"/>
      <c r="H12" s="84"/>
      <c r="I12" s="84"/>
      <c r="J12" s="84"/>
      <c r="K12" s="84"/>
      <c r="L12" s="82"/>
      <c r="M12" s="82"/>
      <c r="N12" s="83"/>
    </row>
    <row r="13" spans="1:14" ht="18" customHeight="1">
      <c r="A13" s="83">
        <v>3213</v>
      </c>
      <c r="B13" s="85" t="s">
        <v>56</v>
      </c>
      <c r="C13" s="88">
        <f t="shared" si="0"/>
        <v>2700</v>
      </c>
      <c r="D13" s="84">
        <v>2000</v>
      </c>
      <c r="E13" s="84"/>
      <c r="F13" s="84"/>
      <c r="G13" s="84">
        <v>700</v>
      </c>
      <c r="H13" s="84"/>
      <c r="I13" s="84"/>
      <c r="J13" s="84"/>
      <c r="K13" s="84"/>
      <c r="L13" s="82"/>
      <c r="M13" s="82"/>
      <c r="N13" s="83"/>
    </row>
    <row r="14" spans="1:14" ht="18" customHeight="1">
      <c r="A14" s="83">
        <v>3214</v>
      </c>
      <c r="B14" s="85" t="s">
        <v>85</v>
      </c>
      <c r="C14" s="88">
        <f t="shared" si="0"/>
        <v>2000</v>
      </c>
      <c r="D14" s="84">
        <v>1500</v>
      </c>
      <c r="E14" s="84"/>
      <c r="F14" s="84"/>
      <c r="G14" s="84">
        <v>500</v>
      </c>
      <c r="H14" s="84"/>
      <c r="I14" s="84"/>
      <c r="J14" s="84"/>
      <c r="K14" s="84"/>
      <c r="L14" s="82"/>
      <c r="M14" s="82"/>
      <c r="N14" s="83"/>
    </row>
    <row r="15" spans="1:14" ht="18" customHeight="1">
      <c r="A15" s="81">
        <v>322</v>
      </c>
      <c r="B15" s="79" t="s">
        <v>22</v>
      </c>
      <c r="C15" s="80">
        <f t="shared" si="0"/>
        <v>280120</v>
      </c>
      <c r="D15" s="80">
        <f>SUM(D16:D21)</f>
        <v>254500</v>
      </c>
      <c r="E15" s="80">
        <f aca="true" t="shared" si="4" ref="E15:L15">SUM(E16:E21)</f>
        <v>15120</v>
      </c>
      <c r="F15" s="80">
        <f t="shared" si="4"/>
        <v>0</v>
      </c>
      <c r="G15" s="80">
        <f t="shared" si="4"/>
        <v>10000</v>
      </c>
      <c r="H15" s="80">
        <f t="shared" si="4"/>
        <v>0</v>
      </c>
      <c r="I15" s="80">
        <f t="shared" si="4"/>
        <v>0</v>
      </c>
      <c r="J15" s="80">
        <f t="shared" si="4"/>
        <v>500</v>
      </c>
      <c r="K15" s="80">
        <f t="shared" si="4"/>
        <v>0</v>
      </c>
      <c r="L15" s="80">
        <f t="shared" si="4"/>
        <v>0</v>
      </c>
      <c r="M15" s="78">
        <f>C15</f>
        <v>280120</v>
      </c>
      <c r="N15" s="78">
        <f>M15</f>
        <v>280120</v>
      </c>
    </row>
    <row r="16" spans="1:14" ht="18" customHeight="1">
      <c r="A16" s="83">
        <v>3221</v>
      </c>
      <c r="B16" s="85" t="s">
        <v>40</v>
      </c>
      <c r="C16" s="88">
        <f aca="true" t="shared" si="5" ref="C16:C21">SUM(D16:L16)</f>
        <v>63120</v>
      </c>
      <c r="D16" s="84">
        <v>44000</v>
      </c>
      <c r="E16" s="84">
        <v>15120</v>
      </c>
      <c r="F16" s="84"/>
      <c r="G16" s="84">
        <v>3500</v>
      </c>
      <c r="H16" s="84"/>
      <c r="I16" s="84"/>
      <c r="J16" s="84">
        <v>500</v>
      </c>
      <c r="K16" s="84"/>
      <c r="L16" s="84"/>
      <c r="M16" s="82"/>
      <c r="N16" s="83"/>
    </row>
    <row r="17" spans="1:14" ht="18" customHeight="1">
      <c r="A17" s="83">
        <v>3222</v>
      </c>
      <c r="B17" s="85" t="s">
        <v>61</v>
      </c>
      <c r="C17" s="88">
        <f t="shared" si="5"/>
        <v>29000</v>
      </c>
      <c r="D17" s="84">
        <v>27500</v>
      </c>
      <c r="E17" s="84"/>
      <c r="F17" s="84"/>
      <c r="G17" s="84">
        <v>1500</v>
      </c>
      <c r="H17" s="84"/>
      <c r="I17" s="84"/>
      <c r="J17" s="84"/>
      <c r="K17" s="84"/>
      <c r="L17" s="82"/>
      <c r="M17" s="82"/>
      <c r="N17" s="83"/>
    </row>
    <row r="18" spans="1:14" ht="18" customHeight="1">
      <c r="A18" s="83">
        <v>3223</v>
      </c>
      <c r="B18" s="85" t="s">
        <v>62</v>
      </c>
      <c r="C18" s="88">
        <f t="shared" si="5"/>
        <v>148000</v>
      </c>
      <c r="D18" s="84">
        <v>148000</v>
      </c>
      <c r="E18" s="84"/>
      <c r="F18" s="84"/>
      <c r="G18" s="84"/>
      <c r="H18" s="84"/>
      <c r="I18" s="84"/>
      <c r="J18" s="84"/>
      <c r="K18" s="84"/>
      <c r="L18" s="82"/>
      <c r="M18" s="82"/>
      <c r="N18" s="83"/>
    </row>
    <row r="19" spans="1:14" ht="18" customHeight="1">
      <c r="A19" s="83">
        <v>3224</v>
      </c>
      <c r="B19" s="85" t="s">
        <v>86</v>
      </c>
      <c r="C19" s="88">
        <f t="shared" si="5"/>
        <v>29000</v>
      </c>
      <c r="D19" s="84">
        <v>26000</v>
      </c>
      <c r="E19" s="84"/>
      <c r="F19" s="84"/>
      <c r="G19" s="84">
        <v>3000</v>
      </c>
      <c r="H19" s="84"/>
      <c r="I19" s="84"/>
      <c r="J19" s="84"/>
      <c r="K19" s="84"/>
      <c r="L19" s="82"/>
      <c r="M19" s="82"/>
      <c r="N19" s="83"/>
    </row>
    <row r="20" spans="1:14" ht="18" customHeight="1">
      <c r="A20" s="83">
        <v>3225</v>
      </c>
      <c r="B20" s="85" t="s">
        <v>41</v>
      </c>
      <c r="C20" s="88">
        <f t="shared" si="5"/>
        <v>10000</v>
      </c>
      <c r="D20" s="84">
        <v>8000</v>
      </c>
      <c r="E20" s="84"/>
      <c r="F20" s="84"/>
      <c r="G20" s="84">
        <v>2000</v>
      </c>
      <c r="H20" s="84"/>
      <c r="I20" s="84"/>
      <c r="J20" s="84"/>
      <c r="K20" s="84"/>
      <c r="L20" s="82"/>
      <c r="M20" s="82"/>
      <c r="N20" s="83"/>
    </row>
    <row r="21" spans="1:14" ht="18" customHeight="1">
      <c r="A21" s="83">
        <v>3227</v>
      </c>
      <c r="B21" s="85" t="s">
        <v>42</v>
      </c>
      <c r="C21" s="88">
        <f t="shared" si="5"/>
        <v>1000</v>
      </c>
      <c r="D21" s="84">
        <v>1000</v>
      </c>
      <c r="E21" s="84"/>
      <c r="F21" s="84"/>
      <c r="G21" s="84"/>
      <c r="H21" s="84"/>
      <c r="I21" s="84"/>
      <c r="J21" s="84"/>
      <c r="K21" s="84"/>
      <c r="L21" s="82"/>
      <c r="M21" s="82"/>
      <c r="N21" s="83"/>
    </row>
    <row r="22" spans="1:14" ht="18" customHeight="1">
      <c r="A22" s="81">
        <v>323</v>
      </c>
      <c r="B22" s="79" t="s">
        <v>23</v>
      </c>
      <c r="C22" s="80">
        <f>SUM(D22:L22)</f>
        <v>142900</v>
      </c>
      <c r="D22" s="80">
        <f>SUM(D23:D30)</f>
        <v>135000</v>
      </c>
      <c r="E22" s="80">
        <f aca="true" t="shared" si="6" ref="E22:L22">E23+E24+E25+E26+E27+E28+E29+E30</f>
        <v>3000</v>
      </c>
      <c r="F22" s="80">
        <f t="shared" si="6"/>
        <v>0</v>
      </c>
      <c r="G22" s="80">
        <f t="shared" si="6"/>
        <v>4500</v>
      </c>
      <c r="H22" s="80">
        <f t="shared" si="6"/>
        <v>0</v>
      </c>
      <c r="I22" s="80">
        <f t="shared" si="6"/>
        <v>0</v>
      </c>
      <c r="J22" s="80">
        <f t="shared" si="6"/>
        <v>400</v>
      </c>
      <c r="K22" s="80">
        <f t="shared" si="6"/>
        <v>0</v>
      </c>
      <c r="L22" s="80">
        <f t="shared" si="6"/>
        <v>0</v>
      </c>
      <c r="M22" s="78">
        <f>C22</f>
        <v>142900</v>
      </c>
      <c r="N22" s="78">
        <f>M22</f>
        <v>142900</v>
      </c>
    </row>
    <row r="23" spans="1:14" ht="18" customHeight="1">
      <c r="A23" s="83">
        <v>3231</v>
      </c>
      <c r="B23" s="85" t="s">
        <v>43</v>
      </c>
      <c r="C23" s="88">
        <f aca="true" t="shared" si="7" ref="C23:C30">SUM(D23:L23)</f>
        <v>19400</v>
      </c>
      <c r="D23" s="84">
        <v>19000</v>
      </c>
      <c r="E23" s="84"/>
      <c r="F23" s="84"/>
      <c r="G23" s="84"/>
      <c r="H23" s="84"/>
      <c r="I23" s="84"/>
      <c r="J23" s="84">
        <v>400</v>
      </c>
      <c r="K23" s="84"/>
      <c r="L23" s="82"/>
      <c r="M23" s="82"/>
      <c r="N23" s="83"/>
    </row>
    <row r="24" spans="1:14" ht="18" customHeight="1">
      <c r="A24" s="83">
        <v>3232</v>
      </c>
      <c r="B24" s="85" t="s">
        <v>44</v>
      </c>
      <c r="C24" s="88">
        <f t="shared" si="7"/>
        <v>30000</v>
      </c>
      <c r="D24" s="84">
        <v>27000</v>
      </c>
      <c r="E24" s="84"/>
      <c r="F24" s="84"/>
      <c r="G24" s="84">
        <v>3000</v>
      </c>
      <c r="H24" s="84"/>
      <c r="I24" s="84"/>
      <c r="J24" s="84"/>
      <c r="K24" s="84"/>
      <c r="L24" s="82"/>
      <c r="M24" s="82"/>
      <c r="N24" s="83"/>
    </row>
    <row r="25" spans="1:14" ht="18" customHeight="1">
      <c r="A25" s="83">
        <v>3233</v>
      </c>
      <c r="B25" s="85" t="s">
        <v>45</v>
      </c>
      <c r="C25" s="88">
        <f t="shared" si="7"/>
        <v>1000</v>
      </c>
      <c r="D25" s="84">
        <v>1000</v>
      </c>
      <c r="E25" s="84"/>
      <c r="F25" s="84"/>
      <c r="G25" s="84"/>
      <c r="H25" s="84"/>
      <c r="I25" s="84"/>
      <c r="J25" s="84"/>
      <c r="K25" s="84"/>
      <c r="L25" s="82"/>
      <c r="M25" s="82"/>
      <c r="N25" s="83"/>
    </row>
    <row r="26" spans="1:14" ht="18" customHeight="1">
      <c r="A26" s="83">
        <v>3234</v>
      </c>
      <c r="B26" s="85" t="s">
        <v>46</v>
      </c>
      <c r="C26" s="88">
        <f t="shared" si="7"/>
        <v>60000</v>
      </c>
      <c r="D26" s="84">
        <v>60000</v>
      </c>
      <c r="E26" s="84"/>
      <c r="F26" s="84"/>
      <c r="G26" s="84"/>
      <c r="H26" s="84"/>
      <c r="I26" s="84"/>
      <c r="J26" s="84"/>
      <c r="K26" s="84"/>
      <c r="L26" s="82"/>
      <c r="M26" s="82"/>
      <c r="N26" s="83"/>
    </row>
    <row r="27" spans="1:14" ht="18" customHeight="1">
      <c r="A27" s="83">
        <v>3236</v>
      </c>
      <c r="B27" s="85" t="s">
        <v>47</v>
      </c>
      <c r="C27" s="88">
        <f t="shared" si="7"/>
        <v>12000</v>
      </c>
      <c r="D27" s="84">
        <v>12000</v>
      </c>
      <c r="E27" s="84"/>
      <c r="F27" s="84"/>
      <c r="G27" s="84"/>
      <c r="H27" s="84"/>
      <c r="I27" s="84"/>
      <c r="J27" s="84"/>
      <c r="K27" s="84"/>
      <c r="L27" s="82"/>
      <c r="M27" s="82"/>
      <c r="N27" s="83"/>
    </row>
    <row r="28" spans="1:14" ht="18" customHeight="1">
      <c r="A28" s="83">
        <v>3237</v>
      </c>
      <c r="B28" s="85" t="s">
        <v>48</v>
      </c>
      <c r="C28" s="88">
        <f t="shared" si="7"/>
        <v>800</v>
      </c>
      <c r="D28" s="84">
        <v>0</v>
      </c>
      <c r="E28" s="84"/>
      <c r="F28" s="84"/>
      <c r="G28" s="84">
        <v>800</v>
      </c>
      <c r="H28" s="84"/>
      <c r="I28" s="84"/>
      <c r="J28" s="84"/>
      <c r="K28" s="84"/>
      <c r="L28" s="82"/>
      <c r="M28" s="82"/>
      <c r="N28" s="83"/>
    </row>
    <row r="29" spans="1:14" ht="18" customHeight="1">
      <c r="A29" s="83">
        <v>3238</v>
      </c>
      <c r="B29" s="85" t="s">
        <v>49</v>
      </c>
      <c r="C29" s="88">
        <f t="shared" si="7"/>
        <v>7000</v>
      </c>
      <c r="D29" s="84">
        <v>7000</v>
      </c>
      <c r="E29" s="84"/>
      <c r="F29" s="84"/>
      <c r="G29" s="84"/>
      <c r="H29" s="84"/>
      <c r="I29" s="84"/>
      <c r="J29" s="84"/>
      <c r="K29" s="84"/>
      <c r="L29" s="82"/>
      <c r="M29" s="82"/>
      <c r="N29" s="83"/>
    </row>
    <row r="30" spans="1:14" ht="18" customHeight="1">
      <c r="A30" s="83">
        <v>3239</v>
      </c>
      <c r="B30" s="85" t="s">
        <v>50</v>
      </c>
      <c r="C30" s="88">
        <f t="shared" si="7"/>
        <v>12700</v>
      </c>
      <c r="D30" s="84">
        <v>9000</v>
      </c>
      <c r="E30" s="84">
        <v>3000</v>
      </c>
      <c r="F30" s="84"/>
      <c r="G30" s="84">
        <v>700</v>
      </c>
      <c r="H30" s="84"/>
      <c r="I30" s="84"/>
      <c r="J30" s="84"/>
      <c r="K30" s="84"/>
      <c r="L30" s="82"/>
      <c r="M30" s="82"/>
      <c r="N30" s="83"/>
    </row>
    <row r="31" spans="1:14" ht="27" customHeight="1">
      <c r="A31" s="81">
        <v>324</v>
      </c>
      <c r="B31" s="117" t="s">
        <v>75</v>
      </c>
      <c r="C31" s="80">
        <f>C32</f>
        <v>600</v>
      </c>
      <c r="D31" s="84"/>
      <c r="E31" s="84"/>
      <c r="F31" s="84"/>
      <c r="G31" s="84"/>
      <c r="H31" s="84"/>
      <c r="I31" s="84"/>
      <c r="J31" s="80">
        <f>J32</f>
        <v>600</v>
      </c>
      <c r="K31" s="84"/>
      <c r="L31" s="82"/>
      <c r="M31" s="78">
        <f>C31</f>
        <v>600</v>
      </c>
      <c r="N31" s="78">
        <f>M31</f>
        <v>600</v>
      </c>
    </row>
    <row r="32" spans="1:14" ht="23.25" customHeight="1">
      <c r="A32" s="83">
        <v>3241</v>
      </c>
      <c r="B32" s="116" t="s">
        <v>74</v>
      </c>
      <c r="C32" s="88">
        <f>SUM(D32:L32)</f>
        <v>600</v>
      </c>
      <c r="D32" s="84"/>
      <c r="E32" s="84"/>
      <c r="F32" s="84"/>
      <c r="G32" s="84"/>
      <c r="H32" s="84"/>
      <c r="I32" s="84"/>
      <c r="J32" s="84">
        <v>600</v>
      </c>
      <c r="K32" s="84"/>
      <c r="L32" s="82"/>
      <c r="M32" s="82"/>
      <c r="N32" s="83"/>
    </row>
    <row r="33" spans="1:14" ht="24.75" customHeight="1">
      <c r="A33" s="81">
        <v>329</v>
      </c>
      <c r="B33" s="79" t="s">
        <v>24</v>
      </c>
      <c r="C33" s="80">
        <f aca="true" t="shared" si="8" ref="C33:C39">SUM(D33:L33)</f>
        <v>20032</v>
      </c>
      <c r="D33" s="80">
        <f>SUM(D34:D39)</f>
        <v>7300</v>
      </c>
      <c r="E33" s="80">
        <f aca="true" t="shared" si="9" ref="E33:L33">E34+E35+E36+E37+E38+E39</f>
        <v>0</v>
      </c>
      <c r="F33" s="80">
        <f t="shared" si="9"/>
        <v>0</v>
      </c>
      <c r="G33" s="80">
        <f t="shared" si="9"/>
        <v>1000</v>
      </c>
      <c r="H33" s="80">
        <f t="shared" si="9"/>
        <v>0</v>
      </c>
      <c r="I33" s="80">
        <f t="shared" si="9"/>
        <v>0</v>
      </c>
      <c r="J33" s="80">
        <f t="shared" si="9"/>
        <v>11732</v>
      </c>
      <c r="K33" s="80">
        <f t="shared" si="9"/>
        <v>0</v>
      </c>
      <c r="L33" s="80">
        <f t="shared" si="9"/>
        <v>0</v>
      </c>
      <c r="M33" s="78">
        <v>13306</v>
      </c>
      <c r="N33" s="78">
        <v>13306</v>
      </c>
    </row>
    <row r="34" spans="1:14" ht="18" customHeight="1">
      <c r="A34" s="83">
        <v>3291</v>
      </c>
      <c r="B34" s="85" t="s">
        <v>52</v>
      </c>
      <c r="C34" s="88">
        <f t="shared" si="8"/>
        <v>0</v>
      </c>
      <c r="D34" s="84">
        <v>0</v>
      </c>
      <c r="E34" s="84"/>
      <c r="F34" s="84"/>
      <c r="G34" s="84"/>
      <c r="H34" s="84"/>
      <c r="I34" s="84"/>
      <c r="J34" s="84"/>
      <c r="K34" s="84"/>
      <c r="L34" s="82"/>
      <c r="M34" s="82"/>
      <c r="N34" s="83"/>
    </row>
    <row r="35" spans="1:14" ht="18" customHeight="1">
      <c r="A35" s="83">
        <v>3292</v>
      </c>
      <c r="B35" s="85" t="s">
        <v>51</v>
      </c>
      <c r="C35" s="88">
        <f t="shared" si="8"/>
        <v>1300</v>
      </c>
      <c r="D35" s="84">
        <v>1300</v>
      </c>
      <c r="E35" s="84"/>
      <c r="F35" s="84"/>
      <c r="G35" s="84"/>
      <c r="H35" s="84"/>
      <c r="I35" s="84"/>
      <c r="J35" s="84"/>
      <c r="K35" s="84"/>
      <c r="L35" s="82"/>
      <c r="M35" s="82"/>
      <c r="N35" s="83"/>
    </row>
    <row r="36" spans="1:14" ht="18" customHeight="1">
      <c r="A36" s="83">
        <v>3293</v>
      </c>
      <c r="B36" s="85" t="s">
        <v>53</v>
      </c>
      <c r="C36" s="88">
        <f t="shared" si="8"/>
        <v>3900</v>
      </c>
      <c r="D36" s="84">
        <v>2500</v>
      </c>
      <c r="E36" s="84"/>
      <c r="F36" s="84"/>
      <c r="G36" s="84">
        <v>900</v>
      </c>
      <c r="H36" s="84"/>
      <c r="I36" s="84"/>
      <c r="J36" s="84">
        <v>500</v>
      </c>
      <c r="K36" s="84"/>
      <c r="L36" s="82"/>
      <c r="M36" s="82"/>
      <c r="N36" s="83"/>
    </row>
    <row r="37" spans="1:14" ht="18" customHeight="1">
      <c r="A37" s="83">
        <v>3294</v>
      </c>
      <c r="B37" s="85" t="s">
        <v>54</v>
      </c>
      <c r="C37" s="88">
        <f t="shared" si="8"/>
        <v>600</v>
      </c>
      <c r="D37" s="84">
        <v>500</v>
      </c>
      <c r="E37" s="84"/>
      <c r="F37" s="84"/>
      <c r="G37" s="84">
        <v>100</v>
      </c>
      <c r="H37" s="84"/>
      <c r="I37" s="84"/>
      <c r="J37" s="84"/>
      <c r="K37" s="84"/>
      <c r="L37" s="84"/>
      <c r="M37" s="82"/>
      <c r="N37" s="83"/>
    </row>
    <row r="38" spans="1:14" ht="18" customHeight="1">
      <c r="A38" s="83">
        <v>3295</v>
      </c>
      <c r="B38" s="85" t="s">
        <v>69</v>
      </c>
      <c r="C38" s="88">
        <f t="shared" si="8"/>
        <v>11232</v>
      </c>
      <c r="D38" s="84"/>
      <c r="E38" s="84"/>
      <c r="F38" s="84"/>
      <c r="G38" s="84"/>
      <c r="H38" s="84"/>
      <c r="I38" s="84"/>
      <c r="J38" s="84">
        <v>11232</v>
      </c>
      <c r="K38" s="84"/>
      <c r="L38" s="82"/>
      <c r="M38" s="82"/>
      <c r="N38" s="83"/>
    </row>
    <row r="39" spans="1:14" ht="18" customHeight="1">
      <c r="A39" s="83">
        <v>3299</v>
      </c>
      <c r="B39" s="85" t="s">
        <v>24</v>
      </c>
      <c r="C39" s="88">
        <f t="shared" si="8"/>
        <v>3000</v>
      </c>
      <c r="D39" s="84">
        <v>3000</v>
      </c>
      <c r="E39" s="84"/>
      <c r="F39" s="84"/>
      <c r="G39" s="84"/>
      <c r="H39" s="84"/>
      <c r="I39" s="84"/>
      <c r="J39" s="84"/>
      <c r="K39" s="84"/>
      <c r="L39" s="82"/>
      <c r="M39" s="82"/>
      <c r="N39" s="83"/>
    </row>
    <row r="40" spans="1:14" s="4" customFormat="1" ht="18" customHeight="1">
      <c r="A40" s="81">
        <v>34</v>
      </c>
      <c r="B40" s="79" t="s">
        <v>25</v>
      </c>
      <c r="C40" s="80">
        <f>C41</f>
        <v>4200</v>
      </c>
      <c r="D40" s="80">
        <f>D41</f>
        <v>3700</v>
      </c>
      <c r="E40" s="80">
        <f aca="true" t="shared" si="10" ref="E40:L40">E41</f>
        <v>0</v>
      </c>
      <c r="F40" s="80">
        <f t="shared" si="10"/>
        <v>0</v>
      </c>
      <c r="G40" s="80">
        <f t="shared" si="10"/>
        <v>500</v>
      </c>
      <c r="H40" s="80">
        <f t="shared" si="10"/>
        <v>0</v>
      </c>
      <c r="I40" s="80">
        <f t="shared" si="10"/>
        <v>0</v>
      </c>
      <c r="J40" s="80">
        <f t="shared" si="10"/>
        <v>0</v>
      </c>
      <c r="K40" s="80">
        <f t="shared" si="10"/>
        <v>0</v>
      </c>
      <c r="L40" s="80">
        <f t="shared" si="10"/>
        <v>0</v>
      </c>
      <c r="M40" s="78">
        <f>C40</f>
        <v>4200</v>
      </c>
      <c r="N40" s="78">
        <f>M40</f>
        <v>4200</v>
      </c>
    </row>
    <row r="41" spans="1:14" ht="18" customHeight="1">
      <c r="A41" s="83">
        <v>3431</v>
      </c>
      <c r="B41" s="85" t="s">
        <v>84</v>
      </c>
      <c r="C41" s="84">
        <f>SUM(D41:L41)</f>
        <v>4200</v>
      </c>
      <c r="D41" s="84">
        <v>3700</v>
      </c>
      <c r="E41" s="84"/>
      <c r="F41" s="84"/>
      <c r="G41" s="84">
        <v>500</v>
      </c>
      <c r="H41" s="84"/>
      <c r="I41" s="84"/>
      <c r="J41" s="84"/>
      <c r="K41" s="84"/>
      <c r="L41" s="82"/>
      <c r="M41" s="82"/>
      <c r="N41" s="83"/>
    </row>
    <row r="42" spans="1:14" s="4" customFormat="1" ht="25.5">
      <c r="A42" s="81">
        <v>4</v>
      </c>
      <c r="B42" s="79" t="s">
        <v>27</v>
      </c>
      <c r="C42" s="80">
        <f>C43</f>
        <v>11000</v>
      </c>
      <c r="D42" s="80">
        <f aca="true" t="shared" si="11" ref="D42:L42">D43</f>
        <v>0</v>
      </c>
      <c r="E42" s="80">
        <f t="shared" si="11"/>
        <v>0</v>
      </c>
      <c r="F42" s="80">
        <f t="shared" si="11"/>
        <v>0</v>
      </c>
      <c r="G42" s="80">
        <f t="shared" si="11"/>
        <v>8000</v>
      </c>
      <c r="H42" s="80">
        <f t="shared" si="11"/>
        <v>0</v>
      </c>
      <c r="I42" s="80">
        <f t="shared" si="11"/>
        <v>0</v>
      </c>
      <c r="J42" s="80">
        <f t="shared" si="11"/>
        <v>0</v>
      </c>
      <c r="K42" s="80">
        <f t="shared" si="11"/>
        <v>3000</v>
      </c>
      <c r="L42" s="80">
        <f t="shared" si="11"/>
        <v>0</v>
      </c>
      <c r="M42" s="78">
        <f>C42</f>
        <v>11000</v>
      </c>
      <c r="N42" s="78">
        <f>M42</f>
        <v>11000</v>
      </c>
    </row>
    <row r="43" spans="1:14" s="4" customFormat="1" ht="25.5">
      <c r="A43" s="81">
        <v>42</v>
      </c>
      <c r="B43" s="79" t="s">
        <v>28</v>
      </c>
      <c r="C43" s="80">
        <f>C44</f>
        <v>11000</v>
      </c>
      <c r="D43" s="80">
        <f>D44</f>
        <v>0</v>
      </c>
      <c r="E43" s="80">
        <f aca="true" t="shared" si="12" ref="E43:L43">E44</f>
        <v>0</v>
      </c>
      <c r="F43" s="80">
        <f t="shared" si="12"/>
        <v>0</v>
      </c>
      <c r="G43" s="80">
        <f t="shared" si="12"/>
        <v>8000</v>
      </c>
      <c r="H43" s="80">
        <f t="shared" si="12"/>
        <v>0</v>
      </c>
      <c r="I43" s="80">
        <f t="shared" si="12"/>
        <v>0</v>
      </c>
      <c r="J43" s="80">
        <f t="shared" si="12"/>
        <v>0</v>
      </c>
      <c r="K43" s="80">
        <f t="shared" si="12"/>
        <v>3000</v>
      </c>
      <c r="L43" s="80">
        <f t="shared" si="12"/>
        <v>0</v>
      </c>
      <c r="M43" s="78"/>
      <c r="N43" s="81"/>
    </row>
    <row r="44" spans="1:14" ht="18" customHeight="1">
      <c r="A44" s="81">
        <v>422</v>
      </c>
      <c r="B44" s="123" t="s">
        <v>26</v>
      </c>
      <c r="C44" s="80">
        <f>SUM(D44:L44)</f>
        <v>11000</v>
      </c>
      <c r="D44" s="80">
        <f>SUM(D45:D47)</f>
        <v>0</v>
      </c>
      <c r="E44" s="80">
        <f aca="true" t="shared" si="13" ref="E44:N44">SUM(E45:E47)</f>
        <v>0</v>
      </c>
      <c r="F44" s="80">
        <f t="shared" si="13"/>
        <v>0</v>
      </c>
      <c r="G44" s="80">
        <f t="shared" si="13"/>
        <v>8000</v>
      </c>
      <c r="H44" s="80">
        <f t="shared" si="13"/>
        <v>0</v>
      </c>
      <c r="I44" s="80">
        <f t="shared" si="13"/>
        <v>0</v>
      </c>
      <c r="J44" s="80">
        <f t="shared" si="13"/>
        <v>0</v>
      </c>
      <c r="K44" s="80">
        <f t="shared" si="13"/>
        <v>3000</v>
      </c>
      <c r="L44" s="80">
        <f t="shared" si="13"/>
        <v>0</v>
      </c>
      <c r="M44" s="80">
        <f t="shared" si="13"/>
        <v>0</v>
      </c>
      <c r="N44" s="80">
        <f t="shared" si="13"/>
        <v>0</v>
      </c>
    </row>
    <row r="45" spans="1:14" ht="18" customHeight="1">
      <c r="A45" s="83">
        <v>4221</v>
      </c>
      <c r="B45" s="85" t="s">
        <v>76</v>
      </c>
      <c r="C45" s="88"/>
      <c r="D45" s="84"/>
      <c r="E45" s="84"/>
      <c r="F45" s="84"/>
      <c r="G45" s="84">
        <v>3000</v>
      </c>
      <c r="H45" s="84"/>
      <c r="I45" s="84"/>
      <c r="J45" s="84"/>
      <c r="K45" s="84">
        <v>3000</v>
      </c>
      <c r="L45" s="82"/>
      <c r="M45" s="82"/>
      <c r="N45" s="83"/>
    </row>
    <row r="46" spans="1:14" ht="18" customHeight="1">
      <c r="A46" s="83">
        <v>4222</v>
      </c>
      <c r="B46" s="85" t="s">
        <v>77</v>
      </c>
      <c r="C46" s="88"/>
      <c r="D46" s="84"/>
      <c r="E46" s="84"/>
      <c r="F46" s="84"/>
      <c r="G46" s="84">
        <v>3000</v>
      </c>
      <c r="H46" s="84"/>
      <c r="I46" s="84"/>
      <c r="J46" s="84"/>
      <c r="K46" s="84"/>
      <c r="L46" s="82"/>
      <c r="M46" s="82"/>
      <c r="N46" s="83"/>
    </row>
    <row r="47" spans="1:14" ht="18" customHeight="1">
      <c r="A47" s="83">
        <v>4227</v>
      </c>
      <c r="B47" s="85" t="s">
        <v>78</v>
      </c>
      <c r="C47" s="88"/>
      <c r="D47" s="84"/>
      <c r="E47" s="84"/>
      <c r="F47" s="84"/>
      <c r="G47" s="84">
        <v>2000</v>
      </c>
      <c r="H47" s="84"/>
      <c r="I47" s="84"/>
      <c r="J47" s="84"/>
      <c r="K47" s="84"/>
      <c r="L47" s="82"/>
      <c r="M47" s="82"/>
      <c r="N47" s="83"/>
    </row>
    <row r="48" spans="1:14" ht="24.75" customHeight="1">
      <c r="A48" s="81" t="s">
        <v>38</v>
      </c>
      <c r="B48" s="79" t="s">
        <v>39</v>
      </c>
      <c r="C48" s="80">
        <f>C3+C42</f>
        <v>4394452</v>
      </c>
      <c r="D48" s="80">
        <f aca="true" t="shared" si="14" ref="D48:K48">D3+D42</f>
        <v>507000</v>
      </c>
      <c r="E48" s="80">
        <f t="shared" si="14"/>
        <v>20120</v>
      </c>
      <c r="F48" s="80">
        <f t="shared" si="14"/>
        <v>0</v>
      </c>
      <c r="G48" s="80">
        <f t="shared" si="14"/>
        <v>26700</v>
      </c>
      <c r="H48" s="80">
        <f t="shared" si="14"/>
        <v>0</v>
      </c>
      <c r="I48" s="80">
        <f t="shared" si="14"/>
        <v>0</v>
      </c>
      <c r="J48" s="80">
        <f t="shared" si="14"/>
        <v>3837632</v>
      </c>
      <c r="K48" s="80">
        <f t="shared" si="14"/>
        <v>3000</v>
      </c>
      <c r="L48" s="80"/>
      <c r="M48" s="78">
        <f>M3+M42</f>
        <v>4394452</v>
      </c>
      <c r="N48" s="78">
        <f>N3+M42:N42</f>
        <v>4394452</v>
      </c>
    </row>
    <row r="49" spans="1:14" ht="24.75" customHeight="1">
      <c r="A49" s="44"/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2"/>
      <c r="N49" s="122"/>
    </row>
    <row r="50" spans="1:13" s="4" customFormat="1" ht="12.75" customHeight="1">
      <c r="A50" s="75"/>
      <c r="B50" s="6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s="4" customFormat="1" ht="12.75">
      <c r="A51" s="67"/>
      <c r="B51" s="69"/>
      <c r="C51" s="38"/>
      <c r="D51" s="89"/>
      <c r="E51" s="38"/>
      <c r="F51" s="38"/>
      <c r="G51" s="38"/>
      <c r="H51" s="89"/>
      <c r="I51" s="38"/>
      <c r="J51" s="38"/>
      <c r="K51" s="38"/>
      <c r="L51" s="38"/>
      <c r="M51" s="38"/>
    </row>
    <row r="52" spans="1:13" s="4" customFormat="1" ht="12.75">
      <c r="A52" s="67"/>
      <c r="B52" s="159" t="s">
        <v>91</v>
      </c>
      <c r="C52" s="89"/>
      <c r="D52" s="89"/>
      <c r="E52" s="89"/>
      <c r="F52" s="89"/>
      <c r="G52" s="89" t="s">
        <v>90</v>
      </c>
      <c r="H52" s="89"/>
      <c r="I52" s="38"/>
      <c r="J52" s="38"/>
      <c r="K52" s="38"/>
      <c r="L52" s="38"/>
      <c r="M52" s="38"/>
    </row>
    <row r="53" spans="1:14" ht="12.75">
      <c r="A53" s="66"/>
      <c r="B53" s="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1"/>
    </row>
    <row r="54" spans="1:14" ht="12.75">
      <c r="A54" s="66"/>
      <c r="B54" s="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1"/>
    </row>
    <row r="55" spans="1:14" ht="12.75">
      <c r="A55" s="66"/>
      <c r="B55" s="7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1"/>
    </row>
    <row r="56" spans="1:13" s="4" customFormat="1" ht="12.75">
      <c r="A56" s="67"/>
      <c r="B56" s="69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4" ht="12.75">
      <c r="A57" s="66"/>
      <c r="B57" s="7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1"/>
    </row>
    <row r="58" spans="1:14" ht="12.75">
      <c r="A58" s="66"/>
      <c r="B58" s="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1"/>
    </row>
    <row r="59" spans="1:14" ht="12.75">
      <c r="A59" s="66"/>
      <c r="B59" s="7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1"/>
    </row>
    <row r="60" spans="1:14" ht="12.75">
      <c r="A60" s="66"/>
      <c r="B60" s="7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1"/>
    </row>
    <row r="61" spans="1:13" s="4" customFormat="1" ht="12.75">
      <c r="A61" s="67"/>
      <c r="B61" s="6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4" ht="12.75">
      <c r="A62" s="66"/>
      <c r="B62" s="7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1"/>
    </row>
    <row r="63" spans="1:14" ht="12.75">
      <c r="A63" s="67"/>
      <c r="B63" s="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1"/>
    </row>
    <row r="64" spans="1:13" s="4" customFormat="1" ht="12.75" customHeight="1">
      <c r="A64" s="75"/>
      <c r="B64" s="6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s="4" customFormat="1" ht="12.75">
      <c r="A65" s="67"/>
      <c r="B65" s="6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s="4" customFormat="1" ht="12.75">
      <c r="A66" s="67"/>
      <c r="B66" s="69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4" ht="12.75">
      <c r="A67" s="66"/>
      <c r="B67" s="7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1"/>
    </row>
    <row r="68" spans="1:14" ht="12.75">
      <c r="A68" s="66"/>
      <c r="B68" s="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1"/>
    </row>
    <row r="69" spans="1:14" ht="12.75">
      <c r="A69" s="66"/>
      <c r="B69" s="7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1"/>
    </row>
    <row r="70" spans="1:13" s="4" customFormat="1" ht="12.75">
      <c r="A70" s="67"/>
      <c r="B70" s="69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4" ht="12.75">
      <c r="A71" s="66"/>
      <c r="B71" s="7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1"/>
    </row>
    <row r="72" spans="1:14" ht="12.75">
      <c r="A72" s="66"/>
      <c r="B72" s="7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1"/>
    </row>
    <row r="73" spans="1:14" ht="12.75">
      <c r="A73" s="66"/>
      <c r="B73" s="7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1"/>
    </row>
    <row r="74" spans="1:14" ht="12.75">
      <c r="A74" s="66"/>
      <c r="B74" s="7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1"/>
    </row>
    <row r="75" spans="1:13" s="4" customFormat="1" ht="12.75">
      <c r="A75" s="67"/>
      <c r="B75" s="6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4" ht="12.75">
      <c r="A76" s="66"/>
      <c r="B76" s="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1"/>
    </row>
    <row r="77" spans="1:14" ht="12.75">
      <c r="A77" s="67"/>
      <c r="B77" s="7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1"/>
    </row>
    <row r="78" spans="1:13" s="4" customFormat="1" ht="12.75">
      <c r="A78" s="75"/>
      <c r="B78" s="69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s="4" customFormat="1" ht="12.75">
      <c r="A79" s="67"/>
      <c r="B79" s="69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s="4" customFormat="1" ht="12.75">
      <c r="A80" s="67"/>
      <c r="B80" s="69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4" ht="12.75">
      <c r="A81" s="66"/>
      <c r="B81" s="7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1"/>
    </row>
    <row r="82" spans="1:14" ht="12.75">
      <c r="A82" s="66"/>
      <c r="B82" s="7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1"/>
    </row>
    <row r="83" spans="1:14" ht="12.75">
      <c r="A83" s="66"/>
      <c r="B83" s="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1"/>
    </row>
    <row r="84" spans="1:13" s="4" customFormat="1" ht="12.75">
      <c r="A84" s="67"/>
      <c r="B84" s="69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4" ht="12.75">
      <c r="A85" s="66"/>
      <c r="B85" s="7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1"/>
    </row>
    <row r="86" spans="1:14" ht="12.75">
      <c r="A86" s="66"/>
      <c r="B86" s="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1"/>
    </row>
    <row r="87" spans="1:14" ht="12.75">
      <c r="A87" s="66"/>
      <c r="B87" s="7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1"/>
    </row>
    <row r="88" spans="1:14" ht="12.75">
      <c r="A88" s="66"/>
      <c r="B88" s="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1"/>
    </row>
    <row r="89" spans="1:13" s="4" customFormat="1" ht="12.75">
      <c r="A89" s="67"/>
      <c r="B89" s="69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1:14" ht="12.75">
      <c r="A90" s="66"/>
      <c r="B90" s="7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1"/>
    </row>
    <row r="91" spans="1:13" s="4" customFormat="1" ht="12.75">
      <c r="A91" s="67"/>
      <c r="B91" s="6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s="4" customFormat="1" ht="12.75">
      <c r="A92" s="67"/>
      <c r="B92" s="69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1:14" ht="12.75">
      <c r="A93" s="66"/>
      <c r="B93" s="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1"/>
    </row>
    <row r="94" spans="1:14" ht="12.75">
      <c r="A94" s="66"/>
      <c r="B94" s="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1"/>
    </row>
    <row r="95" spans="1:14" ht="12.75">
      <c r="A95" s="67"/>
      <c r="B95" s="7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1"/>
    </row>
    <row r="96" spans="1:13" s="4" customFormat="1" ht="12.75" customHeight="1">
      <c r="A96" s="75"/>
      <c r="B96" s="69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s="4" customFormat="1" ht="12.75">
      <c r="A97" s="67"/>
      <c r="B97" s="69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s="4" customFormat="1" ht="12.75">
      <c r="A98" s="67"/>
      <c r="B98" s="69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1:14" ht="12.75">
      <c r="A99" s="66"/>
      <c r="B99" s="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1"/>
    </row>
    <row r="100" spans="1:14" ht="12.75">
      <c r="A100" s="66"/>
      <c r="B100" s="7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1"/>
    </row>
    <row r="101" spans="1:14" ht="12.75">
      <c r="A101" s="66"/>
      <c r="B101" s="7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1"/>
    </row>
    <row r="102" spans="1:13" s="4" customFormat="1" ht="12.75">
      <c r="A102" s="67"/>
      <c r="B102" s="69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1:14" ht="12.75">
      <c r="A103" s="66"/>
      <c r="B103" s="7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1"/>
    </row>
    <row r="104" spans="1:14" ht="12.75">
      <c r="A104" s="66"/>
      <c r="B104" s="7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1"/>
    </row>
    <row r="105" spans="1:14" ht="12.75">
      <c r="A105" s="66"/>
      <c r="B105" s="7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1"/>
    </row>
    <row r="106" spans="1:14" ht="12.75">
      <c r="A106" s="66"/>
      <c r="B106" s="7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1"/>
    </row>
    <row r="107" spans="1:13" s="4" customFormat="1" ht="12.75">
      <c r="A107" s="67"/>
      <c r="B107" s="69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4" ht="12.75">
      <c r="A108" s="66"/>
      <c r="B108" s="7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1"/>
    </row>
    <row r="109" spans="1:13" s="4" customFormat="1" ht="12.75">
      <c r="A109" s="67"/>
      <c r="B109" s="69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4" ht="12.75">
      <c r="A110" s="66"/>
      <c r="B110" s="7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1"/>
    </row>
    <row r="111" spans="1:13" s="4" customFormat="1" ht="12.75">
      <c r="A111" s="67"/>
      <c r="B111" s="69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3" s="4" customFormat="1" ht="12.75">
      <c r="A112" s="67"/>
      <c r="B112" s="69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1:14" ht="12.75" customHeight="1">
      <c r="A113" s="66"/>
      <c r="B113" s="7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1"/>
    </row>
    <row r="114" spans="1:14" ht="12.75">
      <c r="A114" s="66"/>
      <c r="B114" s="7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1"/>
    </row>
    <row r="115" spans="1:14" ht="12.75">
      <c r="A115" s="67"/>
      <c r="B115" s="7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1"/>
    </row>
    <row r="116" spans="1:13" s="4" customFormat="1" ht="12.75">
      <c r="A116" s="75"/>
      <c r="B116" s="69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1:13" s="4" customFormat="1" ht="12.75">
      <c r="A117" s="67"/>
      <c r="B117" s="69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1:13" s="4" customFormat="1" ht="12.75">
      <c r="A118" s="67"/>
      <c r="B118" s="69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1:14" ht="12.75">
      <c r="A119" s="66"/>
      <c r="B119" s="7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1"/>
    </row>
    <row r="120" spans="1:14" ht="12.75">
      <c r="A120" s="66"/>
      <c r="B120" s="7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1"/>
    </row>
    <row r="121" spans="1:14" ht="12.75">
      <c r="A121" s="66"/>
      <c r="B121" s="7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1"/>
    </row>
    <row r="122" spans="1:13" s="4" customFormat="1" ht="12.75">
      <c r="A122" s="67"/>
      <c r="B122" s="69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1:14" ht="12.75">
      <c r="A123" s="66"/>
      <c r="B123" s="7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1"/>
    </row>
    <row r="124" spans="1:14" ht="12.75">
      <c r="A124" s="66"/>
      <c r="B124" s="7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1"/>
    </row>
    <row r="125" spans="1:14" ht="12.75">
      <c r="A125" s="66"/>
      <c r="B125" s="7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1"/>
    </row>
    <row r="126" spans="1:14" ht="12.75">
      <c r="A126" s="66"/>
      <c r="B126" s="7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1"/>
    </row>
    <row r="127" spans="1:13" s="4" customFormat="1" ht="12.75">
      <c r="A127" s="67"/>
      <c r="B127" s="69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4" ht="12.75">
      <c r="A128" s="66"/>
      <c r="B128" s="7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1"/>
    </row>
    <row r="129" spans="1:13" s="4" customFormat="1" ht="12.75">
      <c r="A129" s="67"/>
      <c r="B129" s="69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s="4" customFormat="1" ht="12.75">
      <c r="A130" s="67"/>
      <c r="B130" s="69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1:14" ht="12.75">
      <c r="A131" s="66"/>
      <c r="B131" s="7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1"/>
    </row>
    <row r="132" spans="1:13" s="4" customFormat="1" ht="12.75">
      <c r="A132" s="67"/>
      <c r="B132" s="69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1:14" ht="12.75">
      <c r="A133" s="66"/>
      <c r="B133" s="7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1"/>
    </row>
    <row r="134" spans="1:14" ht="12.75">
      <c r="A134" s="66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67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67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67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67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67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67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67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67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67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67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67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67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67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67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67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67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67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67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67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67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67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67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67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67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67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67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67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67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67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67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67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67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67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67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67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67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67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67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67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67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67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67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67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67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67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67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67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67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67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67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67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67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67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67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67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67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67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67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67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67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67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67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67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67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67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67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67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67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67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67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67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67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67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67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67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67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67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67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67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67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67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67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67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67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67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67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67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67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67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67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67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67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67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67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67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67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67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67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67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67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67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67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67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67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67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67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67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67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67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67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67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67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67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67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67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67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67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67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67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67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67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67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67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67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67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67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67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67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67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67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67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67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67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67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67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67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67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67"/>
      <c r="B272" s="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67"/>
      <c r="B273" s="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67"/>
      <c r="B274" s="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67"/>
      <c r="B275" s="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67"/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67"/>
      <c r="B277" s="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67"/>
      <c r="B278" s="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67"/>
      <c r="B279" s="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67"/>
      <c r="B280" s="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67"/>
      <c r="B281" s="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67"/>
      <c r="B282" s="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67"/>
      <c r="B283" s="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67"/>
      <c r="B284" s="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67"/>
      <c r="B285" s="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67"/>
      <c r="B286" s="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67"/>
      <c r="B287" s="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67"/>
      <c r="B288" s="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67"/>
      <c r="B289" s="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67"/>
      <c r="B290" s="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67"/>
      <c r="B291" s="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67"/>
      <c r="B292" s="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67"/>
      <c r="B293" s="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67"/>
      <c r="B294" s="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67"/>
      <c r="B295" s="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67"/>
      <c r="B296" s="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67"/>
      <c r="B297" s="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67"/>
      <c r="B298" s="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67"/>
      <c r="B299" s="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67"/>
      <c r="B300" s="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67"/>
      <c r="B301" s="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67"/>
      <c r="B302" s="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67"/>
      <c r="B303" s="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67"/>
      <c r="B304" s="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67"/>
      <c r="B305" s="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67"/>
      <c r="B306" s="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67"/>
      <c r="B307" s="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67"/>
      <c r="B308" s="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67"/>
      <c r="B309" s="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67"/>
      <c r="B310" s="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67"/>
      <c r="B311" s="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67"/>
      <c r="B312" s="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67"/>
      <c r="B313" s="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67"/>
      <c r="B314" s="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67"/>
      <c r="B315" s="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67"/>
      <c r="B316" s="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67"/>
      <c r="B317" s="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67"/>
      <c r="B318" s="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67"/>
      <c r="B319" s="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67"/>
      <c r="B320" s="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67"/>
      <c r="B321" s="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67"/>
      <c r="B322" s="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67"/>
      <c r="B323" s="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67"/>
      <c r="B324" s="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67"/>
      <c r="B325" s="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67"/>
      <c r="B326" s="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67"/>
      <c r="B327" s="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67"/>
      <c r="B328" s="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67"/>
      <c r="B329" s="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67"/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67"/>
      <c r="B331" s="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67"/>
      <c r="B332" s="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67"/>
      <c r="B333" s="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67"/>
      <c r="B334" s="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67"/>
      <c r="B335" s="7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67"/>
      <c r="B336" s="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67"/>
      <c r="B337" s="7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67"/>
      <c r="B338" s="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67"/>
      <c r="B339" s="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67"/>
      <c r="B340" s="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67"/>
      <c r="B341" s="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67"/>
      <c r="B342" s="7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67"/>
      <c r="B343" s="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67"/>
      <c r="B344" s="7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67"/>
      <c r="B345" s="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67"/>
      <c r="B346" s="7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67"/>
      <c r="B347" s="7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67"/>
      <c r="B348" s="7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67"/>
      <c r="B349" s="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67"/>
      <c r="B350" s="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67"/>
      <c r="B351" s="7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67"/>
      <c r="B352" s="7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67"/>
      <c r="B353" s="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67"/>
      <c r="B354" s="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67"/>
      <c r="B355" s="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67"/>
      <c r="B356" s="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67"/>
      <c r="B357" s="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67"/>
      <c r="B358" s="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67"/>
      <c r="B359" s="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67"/>
      <c r="B360" s="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67"/>
      <c r="B361" s="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67"/>
      <c r="B362" s="7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67"/>
      <c r="B363" s="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67"/>
      <c r="B364" s="7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67"/>
      <c r="B365" s="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67"/>
      <c r="B366" s="7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67"/>
      <c r="B367" s="7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67"/>
      <c r="B368" s="7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67"/>
      <c r="B369" s="7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67"/>
      <c r="B370" s="7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67"/>
      <c r="B371" s="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67"/>
      <c r="B372" s="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67"/>
      <c r="B373" s="7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67"/>
      <c r="B374" s="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67"/>
      <c r="B375" s="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67"/>
      <c r="B376" s="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67"/>
      <c r="B377" s="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67"/>
      <c r="B378" s="7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67"/>
      <c r="B379" s="7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67"/>
      <c r="B380" s="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67"/>
      <c r="B381" s="7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67"/>
      <c r="B382" s="7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67"/>
      <c r="B383" s="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67"/>
      <c r="B384" s="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67"/>
      <c r="B385" s="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67"/>
      <c r="B386" s="7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67"/>
      <c r="B387" s="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67"/>
      <c r="B388" s="7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67"/>
      <c r="B389" s="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67"/>
      <c r="B390" s="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67"/>
      <c r="B391" s="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67"/>
      <c r="B392" s="7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67"/>
      <c r="B393" s="7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67"/>
      <c r="B394" s="7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67"/>
      <c r="B395" s="7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67"/>
      <c r="B396" s="7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67"/>
      <c r="B397" s="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67"/>
      <c r="B398" s="7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67"/>
      <c r="B399" s="7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67"/>
      <c r="B400" s="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67"/>
      <c r="B401" s="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67"/>
      <c r="B402" s="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67"/>
      <c r="B403" s="7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67"/>
      <c r="B404" s="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67"/>
      <c r="B405" s="7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67"/>
      <c r="B406" s="7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67"/>
      <c r="B407" s="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67"/>
      <c r="B408" s="7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67"/>
      <c r="B409" s="7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67"/>
      <c r="B410" s="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67"/>
      <c r="B411" s="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67"/>
      <c r="B412" s="7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67"/>
      <c r="B413" s="7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67"/>
      <c r="B414" s="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67"/>
      <c r="B415" s="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67"/>
      <c r="B416" s="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67"/>
      <c r="B417" s="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67"/>
      <c r="B418" s="7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67"/>
      <c r="B419" s="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67"/>
      <c r="B420" s="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67"/>
      <c r="B421" s="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Igor</cp:lastModifiedBy>
  <cp:lastPrinted>2016-11-08T18:02:27Z</cp:lastPrinted>
  <dcterms:created xsi:type="dcterms:W3CDTF">2013-09-11T11:00:21Z</dcterms:created>
  <dcterms:modified xsi:type="dcterms:W3CDTF">2016-11-27T17:42:45Z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